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2.png" ContentType="image/png"/>
  <Override PartName="/xl/media/image3.png" ContentType="image/png"/>
  <Override PartName="/xl/media/image4.png" ContentType="image/png"/>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he Portfolio" sheetId="1" state="visible" r:id="rId2"/>
    <sheet name="Workings" sheetId="2" state="visible" r:id="rId3"/>
    <sheet name="Sheet3" sheetId="3" state="visible" r:id="rId4"/>
  </sheets>
  <definedNames>
    <definedName function="false" hidden="false" name="Demo_Mat" vbProcedure="false">'The Portfolio'!$D$115:$K$115</definedName>
    <definedName function="false" hidden="false" name="Demo_Score" vbProcedure="false">'The Portfolio'!$E$111</definedName>
    <definedName function="false" hidden="false" name="Port_Mat" vbProcedure="false">Workings!$B$35:$J$39</definedName>
    <definedName function="false" hidden="false" name="Risk_Demo_Mat" vbProcedure="false">'The Portfolio'!$D$115:$K$120</definedName>
    <definedName function="false" hidden="false" name="Risk_Mat" vbProcedure="false">'The Portfolio'!$B$115:$B$120</definedName>
    <definedName function="false" hidden="false" name="Risk_Score" vbProcedure="false">'The Portfolio'!$E$93</definedName>
    <definedName function="false" hidden="false" name="scores" vbProcedure="false">'The Portfolio'!$P$20:$Q$23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<sst xmlns="http://schemas.openxmlformats.org/spreadsheetml/2006/main" count="345" uniqueCount="168">
  <si>
    <t xml:space="preserve">Risk Profile Questionnaire for Portfolio Building</t>
  </si>
  <si>
    <r>
      <rPr>
        <b val="true"/>
        <u val="single"/>
        <sz val="12"/>
        <color rgb="FF000000"/>
        <rFont val="Times New Roman"/>
        <family val="1"/>
        <charset val="1"/>
      </rPr>
      <t xml:space="preserve">Step 1:</t>
    </r>
    <r>
      <rPr>
        <sz val="12"/>
        <color rgb="FF000000"/>
        <rFont val="Times New Roman"/>
        <family val="1"/>
        <charset val="1"/>
      </rPr>
      <t xml:space="preserve"> Choose one answer, using the dropdowns in </t>
    </r>
    <r>
      <rPr>
        <b val="true"/>
        <sz val="12"/>
        <color rgb="FF000000"/>
        <rFont val="Times New Roman"/>
        <family val="1"/>
        <charset val="1"/>
      </rPr>
      <t xml:space="preserve">column J</t>
    </r>
    <r>
      <rPr>
        <sz val="12"/>
        <color rgb="FF000000"/>
        <rFont val="Times New Roman"/>
        <family val="1"/>
        <charset val="1"/>
      </rPr>
      <t xml:space="preserve">, which best describes your nature and preferences.</t>
    </r>
  </si>
  <si>
    <r>
      <rPr>
        <b val="true"/>
        <u val="single"/>
        <sz val="12"/>
        <color rgb="FF000000"/>
        <rFont val="Times New Roman"/>
        <family val="1"/>
        <charset val="1"/>
      </rPr>
      <t xml:space="preserve">Step 2:</t>
    </r>
    <r>
      <rPr>
        <sz val="12"/>
        <color rgb="FF000000"/>
        <rFont val="Times New Roman"/>
        <family val="1"/>
        <charset val="1"/>
      </rPr>
      <t xml:space="preserve"> Check the total points that you scored for your </t>
    </r>
    <r>
      <rPr>
        <b val="true"/>
        <sz val="12"/>
        <color rgb="FF000000"/>
        <rFont val="Times New Roman"/>
        <family val="1"/>
        <charset val="1"/>
      </rPr>
      <t xml:space="preserve">Risk Profile</t>
    </r>
    <r>
      <rPr>
        <sz val="12"/>
        <color rgb="FF000000"/>
        <rFont val="Times New Roman"/>
        <family val="1"/>
        <charset val="1"/>
      </rPr>
      <t xml:space="preserve"> in </t>
    </r>
    <r>
      <rPr>
        <b val="true"/>
        <sz val="12"/>
        <color rgb="FF000000"/>
        <rFont val="Times New Roman"/>
        <family val="1"/>
        <charset val="1"/>
      </rPr>
      <t xml:space="preserve">cell no. E87.</t>
    </r>
  </si>
  <si>
    <r>
      <rPr>
        <b val="true"/>
        <u val="single"/>
        <sz val="12"/>
        <color rgb="FF000000"/>
        <rFont val="Times New Roman"/>
        <family val="1"/>
        <charset val="1"/>
      </rPr>
      <t xml:space="preserve">Step 3:</t>
    </r>
    <r>
      <rPr>
        <sz val="12"/>
        <color rgb="FF000000"/>
        <rFont val="Times New Roman"/>
        <family val="1"/>
        <charset val="1"/>
      </rPr>
      <t xml:space="preserve"> For every attribute that applies to you in </t>
    </r>
    <r>
      <rPr>
        <b val="true"/>
        <sz val="12"/>
        <color rgb="FF000000"/>
        <rFont val="Times New Roman"/>
        <family val="1"/>
        <charset val="1"/>
      </rPr>
      <t xml:space="preserve">Column A</t>
    </r>
    <r>
      <rPr>
        <sz val="12"/>
        <color rgb="FF000000"/>
        <rFont val="Times New Roman"/>
        <family val="1"/>
        <charset val="1"/>
      </rPr>
      <t xml:space="preserve">, you would need to enter </t>
    </r>
    <r>
      <rPr>
        <b val="true"/>
        <sz val="12"/>
        <color rgb="FF000000"/>
        <rFont val="Times New Roman"/>
        <family val="1"/>
        <charset val="1"/>
      </rPr>
      <t xml:space="preserve">"1"</t>
    </r>
    <r>
      <rPr>
        <sz val="12"/>
        <color rgb="FF000000"/>
        <rFont val="Times New Roman"/>
        <family val="1"/>
        <charset val="1"/>
      </rPr>
      <t xml:space="preserve"> in the </t>
    </r>
    <r>
      <rPr>
        <b val="true"/>
        <sz val="12"/>
        <color rgb="FF000000"/>
        <rFont val="Times New Roman"/>
        <family val="1"/>
        <charset val="1"/>
      </rPr>
      <t xml:space="preserve">Score of column A</t>
    </r>
    <r>
      <rPr>
        <sz val="12"/>
        <color rgb="FF000000"/>
        <rFont val="Times New Roman"/>
        <family val="1"/>
        <charset val="1"/>
      </rPr>
      <t xml:space="preserve"> alongside and for every attribute that applies to you in Column B, enter </t>
    </r>
    <r>
      <rPr>
        <b val="true"/>
        <sz val="12"/>
        <color rgb="FF000000"/>
        <rFont val="Times New Roman"/>
        <family val="1"/>
        <charset val="1"/>
      </rPr>
      <t xml:space="preserve">"0"</t>
    </r>
    <r>
      <rPr>
        <sz val="12"/>
        <color rgb="FF000000"/>
        <rFont val="Times New Roman"/>
        <family val="1"/>
        <charset val="1"/>
      </rPr>
      <t xml:space="preserve"> in the </t>
    </r>
    <r>
      <rPr>
        <b val="true"/>
        <sz val="12"/>
        <color rgb="FF000000"/>
        <rFont val="Times New Roman"/>
        <family val="1"/>
        <charset val="1"/>
      </rPr>
      <t xml:space="preserve">Score of column A</t>
    </r>
    <r>
      <rPr>
        <sz val="12"/>
        <color rgb="FF000000"/>
        <rFont val="Times New Roman"/>
        <family val="1"/>
        <charset val="1"/>
      </rPr>
      <t xml:space="preserve"> alongside, in the </t>
    </r>
    <r>
      <rPr>
        <b val="true"/>
        <sz val="12"/>
        <color rgb="FF000000"/>
        <rFont val="Times New Roman"/>
        <family val="1"/>
        <charset val="1"/>
      </rPr>
      <t xml:space="preserve">Demographic Profile </t>
    </r>
    <r>
      <rPr>
        <sz val="12"/>
        <color rgb="FF000000"/>
        <rFont val="Times New Roman"/>
        <family val="1"/>
        <charset val="1"/>
      </rPr>
      <t xml:space="preserve">below.</t>
    </r>
  </si>
  <si>
    <r>
      <rPr>
        <b val="true"/>
        <u val="single"/>
        <sz val="12"/>
        <color rgb="FF000000"/>
        <rFont val="Times New Roman"/>
        <family val="1"/>
        <charset val="1"/>
      </rPr>
      <t xml:space="preserve">Step 4:</t>
    </r>
    <r>
      <rPr>
        <sz val="12"/>
        <color rgb="FF000000"/>
        <rFont val="Times New Roman"/>
        <family val="1"/>
        <charset val="1"/>
      </rPr>
      <t xml:space="preserve"> Check the total points that you scored for your </t>
    </r>
    <r>
      <rPr>
        <b val="true"/>
        <sz val="12"/>
        <color rgb="FF000000"/>
        <rFont val="Times New Roman"/>
        <family val="1"/>
        <charset val="1"/>
      </rPr>
      <t xml:space="preserve">Demographic Profile</t>
    </r>
    <r>
      <rPr>
        <sz val="12"/>
        <color rgb="FF000000"/>
        <rFont val="Times New Roman"/>
        <family val="1"/>
        <charset val="1"/>
      </rPr>
      <t xml:space="preserve"> in </t>
    </r>
    <r>
      <rPr>
        <b val="true"/>
        <sz val="12"/>
        <color rgb="FF000000"/>
        <rFont val="Times New Roman"/>
        <family val="1"/>
        <charset val="1"/>
      </rPr>
      <t xml:space="preserve">cell no. E105.</t>
    </r>
  </si>
  <si>
    <r>
      <rPr>
        <b val="true"/>
        <u val="single"/>
        <sz val="12"/>
        <color rgb="FF000000"/>
        <rFont val="Times New Roman"/>
        <family val="1"/>
        <charset val="1"/>
      </rPr>
      <t xml:space="preserve">Step 5:</t>
    </r>
    <r>
      <rPr>
        <sz val="12"/>
        <color rgb="FF000000"/>
        <rFont val="Times New Roman"/>
        <family val="1"/>
        <charset val="1"/>
      </rPr>
      <t xml:space="preserve"> Based on the points scored in the Risk Profile &amp; the Demographic Profile, check your Investor Profile Type in </t>
    </r>
    <r>
      <rPr>
        <b val="true"/>
        <sz val="12"/>
        <color rgb="FF000000"/>
        <rFont val="Times New Roman"/>
        <family val="1"/>
        <charset val="1"/>
      </rPr>
      <t xml:space="preserve">cell no. F117</t>
    </r>
  </si>
  <si>
    <r>
      <rPr>
        <b val="true"/>
        <u val="single"/>
        <sz val="12"/>
        <color rgb="FF000000"/>
        <rFont val="Times New Roman"/>
        <family val="1"/>
        <charset val="1"/>
      </rPr>
      <t xml:space="preserve">Step 6 :</t>
    </r>
    <r>
      <rPr>
        <sz val="12"/>
        <color rgb="FF000000"/>
        <rFont val="Times New Roman"/>
        <family val="1"/>
        <charset val="1"/>
      </rPr>
      <t xml:space="preserve"> Based on the Investor Profile type, Check the Portfolio range w.r.t. the minimum &amp; maximum Asset Allocation and thereby the Portfolio Returns, in </t>
    </r>
    <r>
      <rPr>
        <b val="true"/>
        <sz val="12"/>
        <color rgb="FF000000"/>
        <rFont val="Times New Roman"/>
        <family val="1"/>
        <charset val="1"/>
      </rPr>
      <t xml:space="preserve">cell no. F119 to H123.</t>
    </r>
  </si>
  <si>
    <t xml:space="preserve">Risk Profile</t>
  </si>
  <si>
    <t xml:space="preserve">If the performance of an investment you have recently made is below your expectations, how would you feel?</t>
  </si>
  <si>
    <t xml:space="preserve">a</t>
  </si>
  <si>
    <t xml:space="preserve">Very upset</t>
  </si>
  <si>
    <t xml:space="preserve">b</t>
  </si>
  <si>
    <t xml:space="preserve">Somewhat upset, but hope that it will improve in the future</t>
  </si>
  <si>
    <t xml:space="preserve">c</t>
  </si>
  <si>
    <t xml:space="preserve">Uneasy but willing to take it in my stride</t>
  </si>
  <si>
    <t xml:space="preserve">d</t>
  </si>
  <si>
    <t xml:space="preserve">Not upset because I know that all investments carry risk</t>
  </si>
  <si>
    <t xml:space="preserve">What do you normally associate the word 'Risk' with?</t>
  </si>
  <si>
    <t xml:space="preserve">Danger</t>
  </si>
  <si>
    <t xml:space="preserve">Uncertainty</t>
  </si>
  <si>
    <t xml:space="preserve">Opportunity</t>
  </si>
  <si>
    <t xml:space="preserve">Thrill</t>
  </si>
  <si>
    <t xml:space="preserve">If you had to choose between being a salaried employee and running your own business, which one would you prefer?</t>
  </si>
  <si>
    <t xml:space="preserve">Being a salaried employee</t>
  </si>
  <si>
    <t xml:space="preserve">Doing a salaried job and may be run a part-time business</t>
  </si>
  <si>
    <t xml:space="preserve">Running a partnership business</t>
  </si>
  <si>
    <t xml:space="preserve">Running my own business</t>
  </si>
  <si>
    <t xml:space="preserve">When you invest your money, what thought comes to your mind first?</t>
  </si>
  <si>
    <t xml:space="preserve">I should not lose my money</t>
  </si>
  <si>
    <t xml:space="preserve">This should not turn out to be a bad investment</t>
  </si>
  <si>
    <t xml:space="preserve">This should turn out to be a good investment</t>
  </si>
  <si>
    <t xml:space="preserve">I know this is a good decision</t>
  </si>
  <si>
    <t xml:space="preserve">After you have made an investment, how do you usually feel?</t>
  </si>
  <si>
    <t xml:space="preserve">Very worried</t>
  </si>
  <si>
    <t xml:space="preserve">Somewhat worried</t>
  </si>
  <si>
    <t xml:space="preserve">Somewhat satisfied</t>
  </si>
  <si>
    <t xml:space="preserve">Very satisfied</t>
  </si>
  <si>
    <t xml:space="preserve">If you had the choice between a fixed salary and a partly variable one, depending on your performance and the profits of your company, which one would you prefer?</t>
  </si>
  <si>
    <t xml:space="preserve">I would prefer a fixed salary, even if it is small</t>
  </si>
  <si>
    <t xml:space="preserve">I would prefer most of my salary to be fixed, with only a small variable part</t>
  </si>
  <si>
    <t xml:space="preserve">I would prefer half my salary to be fixed and the other half to be variable</t>
  </si>
  <si>
    <t xml:space="preserve">I would prefer most of my earnings to be performance-linked</t>
  </si>
  <si>
    <t xml:space="preserve">If you had to make an investment decision without consulting or discussing it with anybody, how would you feel?</t>
  </si>
  <si>
    <t xml:space="preserve">Very unsure</t>
  </si>
  <si>
    <t xml:space="preserve">Not very confident</t>
  </si>
  <si>
    <t xml:space="preserve">Some what confident</t>
  </si>
  <si>
    <t xml:space="preserve">Very confident</t>
  </si>
  <si>
    <t xml:space="preserve">Consider this scenario. You had invested in a company, but its performance was so bad post your investment, that you sold off your investments at a loss. Then you hear that the same company has begun to do well. Would you invest in the company again?</t>
  </si>
  <si>
    <t xml:space="preserve">Definitely not</t>
  </si>
  <si>
    <t xml:space="preserve">May be, but am not very sure</t>
  </si>
  <si>
    <t xml:space="preserve">Perhaps I will</t>
  </si>
  <si>
    <t xml:space="preserve">Definitely yes</t>
  </si>
  <si>
    <t xml:space="preserve">Experts tell you that investments are subject to risk and you have to be prepared for losses as well as gains. What is the level of loss in your investment that you are willing to accept?</t>
  </si>
  <si>
    <t xml:space="preserve">I would hate to see any kind of loss in my investments</t>
  </si>
  <si>
    <t xml:space="preserve">I will be willing to take up to a 20% loss</t>
  </si>
  <si>
    <t xml:space="preserve">I can perhaps bear a loss of up to 40%</t>
  </si>
  <si>
    <t xml:space="preserve">I am willing to take any kind of loss</t>
  </si>
  <si>
    <t xml:space="preserve">If you looked at the portfolio of the investments that you have already made, how would you characterise them?</t>
  </si>
  <si>
    <t xml:space="preserve">Only assured return investments</t>
  </si>
  <si>
    <t xml:space="preserve">Limited investment in risky products</t>
  </si>
  <si>
    <t xml:space="preserve">Divided between risky and safe products</t>
  </si>
  <si>
    <t xml:space="preserve">Mostly risky investments</t>
  </si>
  <si>
    <t xml:space="preserve">If your investment advisor told you that you could enjoy better returns if you were willing to take the risk, to what extent would you be willing to expose your investments to risk, to earn a higher return?</t>
  </si>
  <si>
    <t xml:space="preserve">None at all</t>
  </si>
  <si>
    <t xml:space="preserve">About 20%</t>
  </si>
  <si>
    <t xml:space="preserve">About 40%</t>
  </si>
  <si>
    <t xml:space="preserve">More than 50%</t>
  </si>
  <si>
    <t xml:space="preserve">Interest rates can go up or down. If you had to take a loan and had the choice between a fixed rate and a variable one, which one would you prefer?</t>
  </si>
  <si>
    <t xml:space="preserve">I will always choose a fixed rate</t>
  </si>
  <si>
    <t xml:space="preserve">I will choose a combination of 70% fixed and 30% variable</t>
  </si>
  <si>
    <t xml:space="preserve">I will choose a combination of 30% fixed and 70% variable</t>
  </si>
  <si>
    <t xml:space="preserve">I will choose 100% variable</t>
  </si>
  <si>
    <t xml:space="preserve">Scoring:</t>
  </si>
  <si>
    <t xml:space="preserve">a - 10 marks</t>
  </si>
  <si>
    <t xml:space="preserve">b - 20 marks</t>
  </si>
  <si>
    <t xml:space="preserve">c - 30 marks</t>
  </si>
  <si>
    <t xml:space="preserve">d - 40 marks</t>
  </si>
  <si>
    <t xml:space="preserve">Your Risk Profile score is</t>
  </si>
  <si>
    <t xml:space="preserve">Demographic Profile</t>
  </si>
  <si>
    <t xml:space="preserve">For every attribute that applies to you in Column A, you would need to enter "1" in the Score A column alongside and for every attribute 
that applies to you in Column B, enter "0" in the Score A column alongside.</t>
  </si>
  <si>
    <t xml:space="preserve">Attribute</t>
  </si>
  <si>
    <t xml:space="preserve"> A</t>
  </si>
  <si>
    <t xml:space="preserve"> Score A</t>
  </si>
  <si>
    <t xml:space="preserve"> B</t>
  </si>
  <si>
    <t xml:space="preserve"> Score B</t>
  </si>
  <si>
    <t xml:space="preserve">Sex</t>
  </si>
  <si>
    <t xml:space="preserve"> Male</t>
  </si>
  <si>
    <t xml:space="preserve"> Female</t>
  </si>
  <si>
    <t xml:space="preserve">Age</t>
  </si>
  <si>
    <t xml:space="preserve"> &lt;50 years</t>
  </si>
  <si>
    <t xml:space="preserve"> &gt;50 years</t>
  </si>
  <si>
    <t xml:space="preserve">Income</t>
  </si>
  <si>
    <t xml:space="preserve">&gt; Rs. 5 Lakhs p.a.</t>
  </si>
  <si>
    <t xml:space="preserve">&lt; Rs. 5 Lakhs p.a.</t>
  </si>
  <si>
    <t xml:space="preserve">Occupation</t>
  </si>
  <si>
    <t xml:space="preserve"> Self Employed</t>
  </si>
  <si>
    <t xml:space="preserve"> Salaried</t>
  </si>
  <si>
    <t xml:space="preserve">Educational Background</t>
  </si>
  <si>
    <t xml:space="preserve">&gt; Graduation</t>
  </si>
  <si>
    <t xml:space="preserve">&lt; Graduation</t>
  </si>
  <si>
    <t xml:space="preserve">Experience in investing</t>
  </si>
  <si>
    <t xml:space="preserve">&gt; 3 years</t>
  </si>
  <si>
    <t xml:space="preserve">&lt; 3 years</t>
  </si>
  <si>
    <t xml:space="preserve">Investing Horizon</t>
  </si>
  <si>
    <t xml:space="preserve">VCI - </t>
  </si>
  <si>
    <t xml:space="preserve"> Very Cautious Investor</t>
  </si>
  <si>
    <t xml:space="preserve">Add up Score A. This is your Demographic Profile Score.</t>
  </si>
  <si>
    <t xml:space="preserve">CI - </t>
  </si>
  <si>
    <t xml:space="preserve"> Cautious Investor</t>
  </si>
  <si>
    <t xml:space="preserve">MI - </t>
  </si>
  <si>
    <t xml:space="preserve"> Moderate Investor</t>
  </si>
  <si>
    <t xml:space="preserve">Total score</t>
  </si>
  <si>
    <t xml:space="preserve">AI -</t>
  </si>
  <si>
    <t xml:space="preserve"> Aggressive Investor</t>
  </si>
  <si>
    <t xml:space="preserve">VAI - </t>
  </si>
  <si>
    <t xml:space="preserve"> Very Aggressive Investor</t>
  </si>
  <si>
    <t xml:space="preserve">Risk Profile Score </t>
  </si>
  <si>
    <t xml:space="preserve">Demographic Profile Score</t>
  </si>
  <si>
    <t xml:space="preserve">Type of security</t>
  </si>
  <si>
    <t xml:space="preserve">Equity- oriented schemes ( E )</t>
  </si>
  <si>
    <t xml:space="preserve">Debt-oriented schemes ( D )</t>
  </si>
  <si>
    <t xml:space="preserve">Money market schemes, cash &amp; liquid plans ( L )</t>
  </si>
  <si>
    <t xml:space="preserve">VCI</t>
  </si>
  <si>
    <t xml:space="preserve">CI</t>
  </si>
  <si>
    <t xml:space="preserve">Nil</t>
  </si>
  <si>
    <t xml:space="preserve">30-60%</t>
  </si>
  <si>
    <t xml:space="preserve">40-70%</t>
  </si>
  <si>
    <t xml:space="preserve">MI</t>
  </si>
  <si>
    <t xml:space="preserve">0-35%</t>
  </si>
  <si>
    <t xml:space="preserve">50-70%</t>
  </si>
  <si>
    <t xml:space="preserve">15-30%</t>
  </si>
  <si>
    <t xml:space="preserve">AI</t>
  </si>
  <si>
    <t xml:space="preserve">40-60%</t>
  </si>
  <si>
    <t xml:space="preserve">30-40%</t>
  </si>
  <si>
    <t xml:space="preserve">10-30%</t>
  </si>
  <si>
    <t xml:space="preserve">VAI</t>
  </si>
  <si>
    <t xml:space="preserve">50-80%</t>
  </si>
  <si>
    <t xml:space="preserve">20-40%</t>
  </si>
  <si>
    <t xml:space="preserve">0-10%</t>
  </si>
  <si>
    <t xml:space="preserve">90-100%</t>
  </si>
  <si>
    <t xml:space="preserve">Type of investor Profile</t>
  </si>
  <si>
    <t xml:space="preserve">E</t>
  </si>
  <si>
    <t xml:space="preserve">D</t>
  </si>
  <si>
    <t xml:space="preserve">L</t>
  </si>
  <si>
    <t xml:space="preserve">Portfolio Returns</t>
  </si>
  <si>
    <t xml:space="preserve">Min</t>
  </si>
  <si>
    <t xml:space="preserve">Max</t>
  </si>
  <si>
    <t xml:space="preserve">Returns</t>
  </si>
  <si>
    <t xml:space="preserve">Assumptions:</t>
  </si>
  <si>
    <t xml:space="preserve">The questions for Risk Profile and Demographic Profile have been used from ICICI Prudential`s Investor Quotient.</t>
  </si>
  <si>
    <t xml:space="preserve">The range of security allocation is considered as suitable, w.r.t. understanding of the developer of this tool.</t>
  </si>
  <si>
    <r>
      <rPr>
        <sz val="11"/>
        <color rgb="FF000000"/>
        <rFont val="Calibri"/>
        <family val="2"/>
        <charset val="1"/>
      </rPr>
      <t xml:space="preserve">You can change the security allocations for each profile in the "</t>
    </r>
    <r>
      <rPr>
        <b val="true"/>
        <sz val="11"/>
        <color rgb="FF000000"/>
        <rFont val="Calibri"/>
        <family val="2"/>
        <charset val="1"/>
      </rPr>
      <t xml:space="preserve">Workings"</t>
    </r>
    <r>
      <rPr>
        <sz val="11"/>
        <color rgb="FF000000"/>
        <rFont val="Calibri"/>
        <family val="2"/>
        <charset val="1"/>
      </rPr>
      <t xml:space="preserve"> sheet of this workbook.</t>
    </r>
  </si>
  <si>
    <t xml:space="preserve">pwdtoolbox</t>
  </si>
  <si>
    <t xml:space="preserve">0-30%</t>
  </si>
  <si>
    <t xml:space="preserve">35-55%</t>
  </si>
  <si>
    <t xml:space="preserve">35-45%</t>
  </si>
  <si>
    <t xml:space="preserve">25-35%</t>
  </si>
  <si>
    <t xml:space="preserve">15-35%</t>
  </si>
  <si>
    <t xml:space="preserve">60-85%</t>
  </si>
  <si>
    <t xml:space="preserve">15-25%</t>
  </si>
  <si>
    <t xml:space="preserve">0-15%</t>
  </si>
  <si>
    <t xml:space="preserve">85-100%</t>
  </si>
  <si>
    <t xml:space="preserve">0-5%</t>
  </si>
  <si>
    <t xml:space="preserve">Total allocation</t>
  </si>
  <si>
    <t xml:space="preserve">Equity</t>
  </si>
  <si>
    <t xml:space="preserve">Debt</t>
  </si>
  <si>
    <t xml:space="preserve">Liquid</t>
  </si>
  <si>
    <t xml:space="preserve">Port. Returns</t>
  </si>
</sst>
</file>

<file path=xl/styles.xml><?xml version="1.0" encoding="utf-8"?>
<styleSheet xmlns="http://schemas.openxmlformats.org/spreadsheetml/2006/main">
  <numFmts count="4">
    <numFmt numFmtId="164" formatCode="General"/>
    <numFmt numFmtId="165" formatCode="0.00%"/>
    <numFmt numFmtId="166" formatCode="0.00"/>
    <numFmt numFmtId="167" formatCode="0%"/>
  </numFmts>
  <fonts count="15">
    <font>
      <sz val="11"/>
      <color rgb="FF000000"/>
      <name val="Calibri"/>
      <family val="2"/>
      <charset val="1"/>
    </font>
    <font>
      <sz val="10"/>
      <name val="Arial"/>
      <family val="0"/>
    </font>
    <font>
      <sz val="10"/>
      <name val="Arial"/>
      <family val="0"/>
    </font>
    <font>
      <sz val="10"/>
      <name val="Arial"/>
      <family val="0"/>
    </font>
    <font>
      <b val="true"/>
      <sz val="20"/>
      <color rgb="FFFFFFFF"/>
      <name val="Calibri"/>
      <family val="2"/>
      <charset val="1"/>
    </font>
    <font>
      <b val="true"/>
      <u val="single"/>
      <sz val="12"/>
      <color rgb="FF000000"/>
      <name val="Times New Roman"/>
      <family val="1"/>
      <charset val="1"/>
    </font>
    <font>
      <sz val="12"/>
      <color rgb="FF000000"/>
      <name val="Times New Roman"/>
      <family val="1"/>
      <charset val="1"/>
    </font>
    <font>
      <b val="true"/>
      <sz val="12"/>
      <color rgb="FF000000"/>
      <name val="Times New Roman"/>
      <family val="1"/>
      <charset val="1"/>
    </font>
    <font>
      <sz val="12"/>
      <color rgb="FF000000"/>
      <name val="Calibri"/>
      <family val="2"/>
      <charset val="1"/>
    </font>
    <font>
      <b val="true"/>
      <sz val="14"/>
      <color rgb="FFFFFFFF"/>
      <name val="Calibri"/>
      <family val="2"/>
      <charset val="1"/>
    </font>
    <font>
      <sz val="11"/>
      <name val="Calibri"/>
      <family val="2"/>
      <charset val="1"/>
    </font>
    <font>
      <sz val="11"/>
      <color rgb="FFFFFFFF"/>
      <name val="Calibri"/>
      <family val="2"/>
      <charset val="1"/>
    </font>
    <font>
      <b val="true"/>
      <sz val="11"/>
      <color rgb="FFFFFFFF"/>
      <name val="Calibri"/>
      <family val="2"/>
      <charset val="1"/>
    </font>
    <font>
      <b val="true"/>
      <sz val="11"/>
      <color rgb="FF000000"/>
      <name val="Calibri"/>
      <family val="2"/>
      <charset val="1"/>
    </font>
    <font>
      <b val="true"/>
      <sz val="11"/>
      <name val="Calibri"/>
      <family val="2"/>
      <charset val="1"/>
    </font>
  </fonts>
  <fills count="9">
    <fill>
      <patternFill patternType="none"/>
    </fill>
    <fill>
      <patternFill patternType="gray125"/>
    </fill>
    <fill>
      <patternFill patternType="solid">
        <fgColor rgb="FF1C1B67"/>
        <bgColor rgb="FF000080"/>
      </patternFill>
    </fill>
    <fill>
      <patternFill patternType="solid">
        <fgColor rgb="FFFDEADA"/>
        <bgColor rgb="FFF2F2F2"/>
      </patternFill>
    </fill>
    <fill>
      <patternFill patternType="solid">
        <fgColor rgb="FFF2F2F2"/>
        <bgColor rgb="FFFDEADA"/>
      </patternFill>
    </fill>
    <fill>
      <patternFill patternType="solid">
        <fgColor rgb="FFD7E4BD"/>
        <bgColor rgb="FFC6D9F1"/>
      </patternFill>
    </fill>
    <fill>
      <patternFill patternType="solid">
        <fgColor rgb="FFC6D9F1"/>
        <bgColor rgb="FFD7E4BD"/>
      </patternFill>
    </fill>
    <fill>
      <patternFill patternType="solid">
        <fgColor rgb="FF984807"/>
        <bgColor rgb="FF993366"/>
      </patternFill>
    </fill>
    <fill>
      <patternFill patternType="solid">
        <fgColor rgb="FFFCD5B5"/>
        <bgColor rgb="FFFDEADA"/>
      </patternFill>
    </fill>
  </fills>
  <borders count="48">
    <border diagonalUp="false" diagonalDown="false">
      <left/>
      <right/>
      <top/>
      <bottom/>
      <diagonal/>
    </border>
    <border diagonalUp="false" diagonalDown="false">
      <left style="medium"/>
      <right style="medium"/>
      <top style="medium"/>
      <bottom style="medium"/>
      <diagonal/>
    </border>
    <border diagonalUp="false" diagonalDown="false">
      <left/>
      <right style="medium"/>
      <top/>
      <botto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style="medium"/>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style="medium"/>
      <right style="medium"/>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medium"/>
      <top style="medium"/>
      <bottom style="thin"/>
      <diagonal/>
    </border>
    <border diagonalUp="false" diagonalDown="false">
      <left/>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right style="thin"/>
      <top style="medium"/>
      <bottom style="medium"/>
      <diagonal/>
    </border>
    <border diagonalUp="false" diagonalDown="false">
      <left style="thin"/>
      <right/>
      <top style="medium"/>
      <bottom style="medium"/>
      <diagonal/>
    </border>
    <border diagonalUp="false" diagonalDown="false">
      <left style="thin"/>
      <right/>
      <top/>
      <bottom style="thin"/>
      <diagonal/>
    </border>
    <border diagonalUp="false" diagonalDown="false">
      <left style="thin"/>
      <right/>
      <top style="thin"/>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top style="thin"/>
      <bottom style="thin"/>
      <diagonal/>
    </border>
    <border diagonalUp="false" diagonalDown="false">
      <left style="medium"/>
      <right/>
      <top style="medium"/>
      <bottom style="medium"/>
      <diagonal/>
    </border>
    <border diagonalUp="false" diagonalDown="false">
      <left style="medium"/>
      <right style="thin"/>
      <top/>
      <bottom style="medium"/>
      <diagonal/>
    </border>
    <border diagonalUp="false" diagonalDown="false">
      <left style="thin"/>
      <right/>
      <top/>
      <bottom style="medium"/>
      <diagonal/>
    </border>
    <border diagonalUp="false" diagonalDown="false">
      <left style="medium"/>
      <right/>
      <top/>
      <bottom style="thin"/>
      <diagonal/>
    </border>
    <border diagonalUp="false" diagonalDown="false">
      <left style="medium"/>
      <right/>
      <top style="thin"/>
      <bottom style="thin"/>
      <diagonal/>
    </border>
    <border diagonalUp="false" diagonalDown="false">
      <left style="medium"/>
      <right/>
      <top style="thin"/>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false" hidden="false"/>
    </xf>
    <xf numFmtId="164" fontId="4" fillId="2" borderId="1"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false" applyAlignment="true" applyProtection="true">
      <alignment horizontal="general" vertical="center" textRotation="0" wrapText="false" indent="0" shrinkToFit="false"/>
      <protection locked="false" hidden="false"/>
    </xf>
    <xf numFmtId="164" fontId="6" fillId="0" borderId="0" xfId="0" applyFont="true" applyBorder="false" applyAlignment="true" applyProtection="true">
      <alignment horizontal="center" vertical="center" textRotation="0" wrapText="false" indent="0" shrinkToFit="false"/>
      <protection locked="false" hidden="false"/>
    </xf>
    <xf numFmtId="164" fontId="5" fillId="0" borderId="0" xfId="0" applyFont="true" applyBorder="true" applyAlignment="true" applyProtection="true">
      <alignment horizontal="general" vertical="center" textRotation="0" wrapText="true" indent="0" shrinkToFit="false"/>
      <protection locked="false" hidden="false"/>
    </xf>
    <xf numFmtId="164" fontId="6" fillId="0" borderId="0" xfId="0" applyFont="true" applyBorder="false" applyAlignment="true" applyProtection="true">
      <alignment horizontal="general" vertical="center" textRotation="0" wrapText="true" indent="0" shrinkToFit="false"/>
      <protection locked="false" hidden="false"/>
    </xf>
    <xf numFmtId="164" fontId="8" fillId="0" borderId="0" xfId="0" applyFont="true" applyBorder="false" applyAlignment="true" applyProtection="true">
      <alignment horizontal="general" vertical="center" textRotation="0" wrapText="false" indent="0" shrinkToFit="false"/>
      <protection locked="false" hidden="false"/>
    </xf>
    <xf numFmtId="164" fontId="8" fillId="0" borderId="0" xfId="0" applyFont="true" applyBorder="false" applyAlignment="true" applyProtection="true">
      <alignment horizontal="center" vertical="center" textRotation="0" wrapText="false" indent="0" shrinkToFit="false"/>
      <protection locked="false" hidden="false"/>
    </xf>
    <xf numFmtId="164" fontId="9" fillId="2"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true" applyAlignment="true" applyProtection="true">
      <alignment horizontal="general" vertical="center" textRotation="0" wrapText="true" indent="0" shrinkToFit="false"/>
      <protection locked="false" hidden="false"/>
    </xf>
    <xf numFmtId="164" fontId="10" fillId="3" borderId="0" xfId="0" applyFont="true" applyBorder="false" applyAlignment="true" applyProtection="true">
      <alignment horizontal="center" vertical="center" textRotation="0" wrapText="false" indent="0" shrinkToFit="false"/>
      <protection locked="false" hidden="false"/>
    </xf>
    <xf numFmtId="164" fontId="10" fillId="4" borderId="0" xfId="0" applyFont="true" applyBorder="false" applyAlignment="true" applyProtection="true">
      <alignment horizontal="general" vertical="center" textRotation="0" wrapText="false" indent="0" shrinkToFit="false"/>
      <protection locked="true" hidden="true"/>
    </xf>
    <xf numFmtId="164" fontId="0" fillId="0" borderId="0" xfId="0" applyFont="false" applyBorder="true" applyAlignment="true" applyProtection="true">
      <alignment horizontal="general" vertical="center" textRotation="0" wrapText="false" indent="0" shrinkToFit="false"/>
      <protection locked="false" hidden="false"/>
    </xf>
    <xf numFmtId="164" fontId="0" fillId="0" borderId="0" xfId="0" applyFont="true" applyBorder="false" applyAlignment="true" applyProtection="true">
      <alignment horizontal="right" vertical="center" textRotation="0" wrapText="false" indent="0" shrinkToFit="false"/>
      <protection locked="false" hidden="false"/>
    </xf>
    <xf numFmtId="164" fontId="0" fillId="0" borderId="0" xfId="0" applyFont="true" applyBorder="false" applyAlignment="true" applyProtection="true">
      <alignment horizontal="left" vertical="center" textRotation="0" wrapText="false" indent="1" shrinkToFit="false"/>
      <protection locked="false" hidden="false"/>
    </xf>
    <xf numFmtId="164" fontId="10" fillId="0" borderId="0" xfId="0" applyFont="true" applyBorder="false" applyAlignment="true" applyProtection="true">
      <alignment horizontal="general"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true"/>
    </xf>
    <xf numFmtId="164" fontId="0" fillId="0" borderId="0" xfId="0" applyFont="true" applyBorder="true" applyAlignment="true" applyProtection="true">
      <alignment horizontal="general" vertical="center" textRotation="0" wrapText="false" indent="0" shrinkToFit="false"/>
      <protection locked="false" hidden="false"/>
    </xf>
    <xf numFmtId="164" fontId="0" fillId="0" borderId="0" xfId="0" applyFont="true" applyBorder="true" applyAlignment="true" applyProtection="true">
      <alignment horizontal="left" vertical="center" textRotation="0" wrapText="true" indent="0" shrinkToFit="false"/>
      <protection locked="false" hidden="false"/>
    </xf>
    <xf numFmtId="164" fontId="0" fillId="0" borderId="2" xfId="0" applyFont="true" applyBorder="true" applyAlignment="true" applyProtection="true">
      <alignment horizontal="right" vertical="center" textRotation="0" wrapText="false" indent="0" shrinkToFit="false"/>
      <protection locked="false" hidden="false"/>
    </xf>
    <xf numFmtId="164" fontId="12" fillId="2" borderId="1" xfId="0" applyFont="true" applyBorder="true" applyAlignment="true" applyProtection="true">
      <alignment horizontal="center" vertical="center" textRotation="0" wrapText="false" indent="0" shrinkToFit="false"/>
      <protection locked="true" hidden="true"/>
    </xf>
    <xf numFmtId="164" fontId="0" fillId="0" borderId="0" xfId="0" applyFont="false" applyBorder="fals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false" hidden="false"/>
    </xf>
    <xf numFmtId="164" fontId="0" fillId="0" borderId="0" xfId="0" applyFont="true" applyBorder="true" applyAlignment="true" applyProtection="true">
      <alignment horizontal="center" vertical="center" textRotation="0" wrapText="true" indent="0" shrinkToFit="false"/>
      <protection locked="false" hidden="false"/>
    </xf>
    <xf numFmtId="164" fontId="12" fillId="2" borderId="1" xfId="0" applyFont="true" applyBorder="true" applyAlignment="true" applyProtection="true">
      <alignment horizontal="center" vertical="center" textRotation="0" wrapText="false" indent="0" shrinkToFit="false"/>
      <protection locked="false" hidden="false"/>
    </xf>
    <xf numFmtId="164" fontId="12" fillId="2" borderId="3" xfId="0" applyFont="true" applyBorder="true" applyAlignment="true" applyProtection="true">
      <alignment horizontal="center" vertical="center" textRotation="0" wrapText="false" indent="0" shrinkToFit="false"/>
      <protection locked="false" hidden="false"/>
    </xf>
    <xf numFmtId="164" fontId="12" fillId="2" borderId="4" xfId="0" applyFont="true" applyBorder="true" applyAlignment="true" applyProtection="true">
      <alignment horizontal="center" vertical="center" textRotation="0" wrapText="false" indent="0" shrinkToFit="false"/>
      <protection locked="false" hidden="false"/>
    </xf>
    <xf numFmtId="164" fontId="0" fillId="0" borderId="5" xfId="0" applyFont="true" applyBorder="true" applyAlignment="true" applyProtection="true">
      <alignment horizontal="general" vertical="center" textRotation="0" wrapText="false" indent="0" shrinkToFit="false"/>
      <protection locked="false" hidden="false"/>
    </xf>
    <xf numFmtId="164" fontId="0" fillId="0" borderId="6" xfId="0" applyFont="true" applyBorder="true" applyAlignment="true" applyProtection="true">
      <alignment horizontal="general" vertical="center" textRotation="0" wrapText="false" indent="0" shrinkToFit="false"/>
      <protection locked="false" hidden="false"/>
    </xf>
    <xf numFmtId="164" fontId="0" fillId="3" borderId="5" xfId="0" applyFont="false" applyBorder="true" applyAlignment="true" applyProtection="true">
      <alignment horizontal="general" vertical="center" textRotation="0" wrapText="false" indent="0" shrinkToFit="false"/>
      <protection locked="false" hidden="false"/>
    </xf>
    <xf numFmtId="164" fontId="0" fillId="0" borderId="7" xfId="0" applyFont="false" applyBorder="true" applyAlignment="true" applyProtection="true">
      <alignment horizontal="general" vertical="center" textRotation="0" wrapText="false" indent="0" shrinkToFit="false"/>
      <protection locked="false" hidden="false"/>
    </xf>
    <xf numFmtId="164" fontId="0" fillId="0" borderId="8" xfId="0" applyFont="true" applyBorder="true" applyAlignment="true" applyProtection="true">
      <alignment horizontal="general" vertical="center" textRotation="0" wrapText="false" indent="0" shrinkToFit="false"/>
      <protection locked="false" hidden="false"/>
    </xf>
    <xf numFmtId="164" fontId="0" fillId="0" borderId="9" xfId="0" applyFont="true" applyBorder="true" applyAlignment="true" applyProtection="true">
      <alignment horizontal="general" vertical="center" textRotation="0" wrapText="false" indent="0" shrinkToFit="false"/>
      <protection locked="false" hidden="false"/>
    </xf>
    <xf numFmtId="164" fontId="0" fillId="3" borderId="8" xfId="0" applyFont="false" applyBorder="true" applyAlignment="true" applyProtection="true">
      <alignment horizontal="general" vertical="center" textRotation="0" wrapText="false" indent="0" shrinkToFit="false"/>
      <protection locked="false" hidden="false"/>
    </xf>
    <xf numFmtId="164" fontId="0" fillId="0" borderId="10" xfId="0" applyFont="false" applyBorder="true" applyAlignment="true" applyProtection="true">
      <alignment horizontal="general" vertical="center" textRotation="0" wrapText="false" indent="0" shrinkToFit="false"/>
      <protection locked="false" hidden="false"/>
    </xf>
    <xf numFmtId="164" fontId="0" fillId="0" borderId="8" xfId="0" applyFont="true" applyBorder="true" applyAlignment="true" applyProtection="true">
      <alignment horizontal="general" vertical="center" textRotation="0" wrapText="true" indent="0" shrinkToFit="false"/>
      <protection locked="false" hidden="false"/>
    </xf>
    <xf numFmtId="164" fontId="0" fillId="0" borderId="11" xfId="0" applyFont="true" applyBorder="true" applyAlignment="true" applyProtection="true">
      <alignment horizontal="general" vertical="center" textRotation="0" wrapText="true" indent="0" shrinkToFit="false"/>
      <protection locked="false" hidden="false"/>
    </xf>
    <xf numFmtId="164" fontId="0" fillId="0" borderId="12" xfId="0" applyFont="true" applyBorder="true" applyAlignment="true" applyProtection="true">
      <alignment horizontal="general" vertical="center" textRotation="0" wrapText="false" indent="0" shrinkToFit="false"/>
      <protection locked="false" hidden="false"/>
    </xf>
    <xf numFmtId="164" fontId="0" fillId="3" borderId="11" xfId="0" applyFont="false" applyBorder="true" applyAlignment="true" applyProtection="true">
      <alignment horizontal="general" vertical="center" textRotation="0" wrapText="false" indent="0" shrinkToFit="false"/>
      <protection locked="false" hidden="false"/>
    </xf>
    <xf numFmtId="164" fontId="0" fillId="0" borderId="11" xfId="0" applyFont="true" applyBorder="true" applyAlignment="true" applyProtection="true">
      <alignment horizontal="general" vertical="center" textRotation="0" wrapText="false" indent="0" shrinkToFit="false"/>
      <protection locked="false" hidden="false"/>
    </xf>
    <xf numFmtId="164" fontId="0" fillId="0" borderId="13" xfId="0" applyFont="false" applyBorder="true" applyAlignment="true" applyProtection="true">
      <alignment horizontal="general" vertical="center" textRotation="0" wrapText="false" indent="0" shrinkToFit="false"/>
      <protection locked="false" hidden="false"/>
    </xf>
    <xf numFmtId="164" fontId="0" fillId="0" borderId="0"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true" applyAlignment="true" applyProtection="true">
      <alignment horizontal="general" vertical="center" textRotation="0" wrapText="true" indent="0" shrinkToFit="false"/>
      <protection locked="false" hidden="false"/>
    </xf>
    <xf numFmtId="164" fontId="0" fillId="0" borderId="0" xfId="0" applyFont="false" applyBorder="true" applyAlignment="true" applyProtection="true">
      <alignment horizontal="general" vertical="center" textRotation="0" wrapText="false" indent="0" shrinkToFit="false"/>
      <protection locked="false" hidden="false"/>
    </xf>
    <xf numFmtId="164" fontId="0" fillId="0" borderId="14" xfId="0" applyFont="true" applyBorder="true" applyAlignment="true" applyProtection="true">
      <alignment horizontal="general" vertical="center" textRotation="0" wrapText="false" indent="0" shrinkToFit="false"/>
      <protection locked="false" hidden="false"/>
    </xf>
    <xf numFmtId="164" fontId="0" fillId="0" borderId="15" xfId="0" applyFont="true" applyBorder="true" applyAlignment="true" applyProtection="true">
      <alignment horizontal="general" vertical="center" textRotation="0" wrapText="false" indent="0" shrinkToFit="false"/>
      <protection locked="false" hidden="false"/>
    </xf>
    <xf numFmtId="164" fontId="0" fillId="0" borderId="0" xfId="0" applyFont="true" applyBorder="true" applyAlignment="true" applyProtection="true">
      <alignment horizontal="center" vertical="center" textRotation="0" wrapText="false" indent="0" shrinkToFit="false"/>
      <protection locked="false" hidden="false"/>
    </xf>
    <xf numFmtId="164" fontId="13" fillId="0" borderId="0" xfId="0" applyFont="true" applyBorder="true" applyAlignment="true" applyProtection="true">
      <alignment horizontal="general" vertical="center" textRotation="0" wrapText="false" indent="0" shrinkToFit="false"/>
      <protection locked="false" hidden="false"/>
    </xf>
    <xf numFmtId="164" fontId="12" fillId="2" borderId="0" xfId="0" applyFont="true" applyBorder="true" applyAlignment="true" applyProtection="true">
      <alignment horizontal="general" vertical="center" textRotation="0" wrapText="false" indent="0" shrinkToFit="false"/>
      <protection locked="true" hidden="true"/>
    </xf>
    <xf numFmtId="164" fontId="12" fillId="2" borderId="16" xfId="0" applyFont="true" applyBorder="true" applyAlignment="true" applyProtection="true">
      <alignment horizontal="center" vertical="center" textRotation="0" wrapText="false" indent="0" shrinkToFit="false"/>
      <protection locked="false" hidden="false"/>
    </xf>
    <xf numFmtId="164" fontId="12" fillId="2" borderId="17" xfId="0" applyFont="true" applyBorder="true" applyAlignment="true" applyProtection="true">
      <alignment horizontal="center" vertical="center" textRotation="0" wrapText="false" indent="0" shrinkToFit="false"/>
      <protection locked="false" hidden="false"/>
    </xf>
    <xf numFmtId="164" fontId="12" fillId="2" borderId="18" xfId="0" applyFont="true" applyBorder="true" applyAlignment="true" applyProtection="true">
      <alignment horizontal="center" vertical="center" textRotation="0" wrapText="false" indent="0" shrinkToFit="false"/>
      <protection locked="false" hidden="false"/>
    </xf>
    <xf numFmtId="164" fontId="12" fillId="2" borderId="19" xfId="0" applyFont="true" applyBorder="true" applyAlignment="true" applyProtection="true">
      <alignment horizontal="center" vertical="center" textRotation="0" wrapText="true" indent="0" shrinkToFit="false"/>
      <protection locked="false" hidden="false"/>
    </xf>
    <xf numFmtId="164" fontId="12" fillId="2" borderId="20" xfId="0" applyFont="true" applyBorder="true" applyAlignment="true" applyProtection="true">
      <alignment horizontal="center" vertical="center" textRotation="0" wrapText="true" indent="0" shrinkToFit="false"/>
      <protection locked="false" hidden="false"/>
    </xf>
    <xf numFmtId="164" fontId="12" fillId="2" borderId="21" xfId="0" applyFont="true" applyBorder="true" applyAlignment="true" applyProtection="true">
      <alignment horizontal="center" vertical="center" textRotation="0" wrapText="true" indent="0" shrinkToFit="false"/>
      <protection locked="false" hidden="false"/>
    </xf>
    <xf numFmtId="164" fontId="0" fillId="0" borderId="22" xfId="0" applyFont="false" applyBorder="true" applyAlignment="true" applyProtection="true">
      <alignment horizontal="center" vertical="center" textRotation="0" wrapText="false" indent="0" shrinkToFit="false"/>
      <protection locked="false" hidden="false"/>
    </xf>
    <xf numFmtId="164" fontId="0" fillId="0" borderId="23" xfId="0" applyFont="false" applyBorder="true" applyAlignment="true" applyProtection="true">
      <alignment horizontal="center" vertical="center" textRotation="0" wrapText="false" indent="0" shrinkToFit="false"/>
      <protection locked="false" hidden="false"/>
    </xf>
    <xf numFmtId="164" fontId="0" fillId="0" borderId="24" xfId="0" applyFont="true" applyBorder="true" applyAlignment="true" applyProtection="true">
      <alignment horizontal="center" vertical="center" textRotation="0" wrapText="false" indent="0" shrinkToFit="false"/>
      <protection locked="false" hidden="false"/>
    </xf>
    <xf numFmtId="164" fontId="0" fillId="0" borderId="25" xfId="0" applyFont="true" applyBorder="true" applyAlignment="true" applyProtection="true">
      <alignment horizontal="center" vertical="center" textRotation="0" wrapText="false" indent="0" shrinkToFit="false"/>
      <protection locked="false" hidden="false"/>
    </xf>
    <xf numFmtId="164" fontId="0" fillId="0" borderId="26" xfId="0" applyFont="false" applyBorder="true" applyAlignment="true" applyProtection="true">
      <alignment horizontal="center" vertical="center" textRotation="0" wrapText="false" indent="0" shrinkToFit="false"/>
      <protection locked="false" hidden="false"/>
    </xf>
    <xf numFmtId="164" fontId="0" fillId="0" borderId="27" xfId="0" applyFont="false" applyBorder="true" applyAlignment="true" applyProtection="true">
      <alignment horizontal="center" vertical="center" textRotation="0" wrapText="false" indent="0" shrinkToFit="false"/>
      <protection locked="false" hidden="false"/>
    </xf>
    <xf numFmtId="164" fontId="0" fillId="0" borderId="28" xfId="0" applyFont="true" applyBorder="true" applyAlignment="true" applyProtection="true">
      <alignment horizontal="center" vertical="center" textRotation="0" wrapText="false" indent="0" shrinkToFit="false"/>
      <protection locked="false" hidden="false"/>
    </xf>
    <xf numFmtId="164" fontId="0" fillId="0" borderId="29" xfId="0" applyFont="true" applyBorder="true" applyAlignment="true" applyProtection="true">
      <alignment horizontal="center" vertical="center" textRotation="0" wrapText="false" indent="0" shrinkToFit="false"/>
      <protection locked="false" hidden="false"/>
    </xf>
    <xf numFmtId="164" fontId="0" fillId="0" borderId="30" xfId="0" applyFont="false" applyBorder="true" applyAlignment="true" applyProtection="true">
      <alignment horizontal="center" vertical="center" textRotation="0" wrapText="false" indent="0" shrinkToFit="false"/>
      <protection locked="false" hidden="false"/>
    </xf>
    <xf numFmtId="164" fontId="0" fillId="0" borderId="31" xfId="0" applyFont="false" applyBorder="true" applyAlignment="true" applyProtection="true">
      <alignment horizontal="center" vertical="center" textRotation="0" wrapText="false" indent="0" shrinkToFit="false"/>
      <protection locked="false" hidden="false"/>
    </xf>
    <xf numFmtId="164" fontId="0" fillId="0" borderId="32" xfId="0" applyFont="true" applyBorder="true" applyAlignment="true" applyProtection="true">
      <alignment horizontal="center" vertical="center" textRotation="0" wrapText="false" indent="0" shrinkToFit="false"/>
      <protection locked="false" hidden="false"/>
    </xf>
    <xf numFmtId="164" fontId="0" fillId="0" borderId="33" xfId="0" applyFont="true" applyBorder="true" applyAlignment="true" applyProtection="true">
      <alignment horizontal="center" vertical="center" textRotation="0" wrapText="false" indent="0" shrinkToFit="false"/>
      <protection locked="false" hidden="false"/>
    </xf>
    <xf numFmtId="164" fontId="13" fillId="5" borderId="0" xfId="0" applyFont="true" applyBorder="true" applyAlignment="true" applyProtection="true">
      <alignment horizontal="center" vertical="center" textRotation="0" wrapText="false" indent="0" shrinkToFit="false"/>
      <protection locked="true" hidden="true"/>
    </xf>
    <xf numFmtId="164" fontId="12" fillId="2" borderId="1" xfId="0" applyFont="true" applyBorder="true" applyAlignment="true" applyProtection="true">
      <alignment horizontal="general" vertical="center" textRotation="0" wrapText="true" indent="0" shrinkToFit="false"/>
      <protection locked="false" hidden="false"/>
    </xf>
    <xf numFmtId="164" fontId="12" fillId="2" borderId="34" xfId="0" applyFont="true" applyBorder="true" applyAlignment="true" applyProtection="true">
      <alignment horizontal="center" vertical="center" textRotation="0" wrapText="true" indent="0" shrinkToFit="false"/>
      <protection locked="false" hidden="false"/>
    </xf>
    <xf numFmtId="164" fontId="12" fillId="2" borderId="35" xfId="0" applyFont="true" applyBorder="true" applyAlignment="true" applyProtection="true">
      <alignment horizontal="center" vertical="center" textRotation="0" wrapText="true" indent="0" shrinkToFit="false"/>
      <protection locked="false" hidden="false"/>
    </xf>
    <xf numFmtId="164" fontId="13" fillId="0" borderId="5" xfId="0" applyFont="true" applyBorder="true" applyAlignment="true" applyProtection="true">
      <alignment horizontal="general" vertical="center" textRotation="0" wrapText="false" indent="0" shrinkToFit="false"/>
      <protection locked="true" hidden="true"/>
    </xf>
    <xf numFmtId="165" fontId="10" fillId="6" borderId="24" xfId="0" applyFont="true" applyBorder="true" applyAlignment="true" applyProtection="true">
      <alignment horizontal="general" vertical="center" textRotation="0" wrapText="false" indent="0" shrinkToFit="false"/>
      <protection locked="true" hidden="true"/>
    </xf>
    <xf numFmtId="165" fontId="10" fillId="6" borderId="25" xfId="0" applyFont="true" applyBorder="true" applyAlignment="true" applyProtection="true">
      <alignment horizontal="general" vertical="center" textRotation="0" wrapText="false" indent="0" shrinkToFit="false"/>
      <protection locked="true" hidden="true"/>
    </xf>
    <xf numFmtId="165" fontId="10" fillId="6" borderId="36" xfId="0" applyFont="true" applyBorder="true" applyAlignment="true" applyProtection="true">
      <alignment horizontal="general" vertical="center" textRotation="0" wrapText="false" indent="0" shrinkToFit="false"/>
      <protection locked="true" hidden="true"/>
    </xf>
    <xf numFmtId="165" fontId="14" fillId="6" borderId="5" xfId="0" applyFont="true" applyBorder="true" applyAlignment="true" applyProtection="true">
      <alignment horizontal="general" vertical="center" textRotation="0" wrapText="false" indent="0" shrinkToFit="false"/>
      <protection locked="true" hidden="true"/>
    </xf>
    <xf numFmtId="165" fontId="13" fillId="0" borderId="11" xfId="0" applyFont="true" applyBorder="true" applyAlignment="true" applyProtection="true">
      <alignment horizontal="general" vertical="center" textRotation="0" wrapText="false" indent="0" shrinkToFit="false"/>
      <protection locked="true" hidden="true"/>
    </xf>
    <xf numFmtId="165" fontId="10" fillId="6" borderId="32" xfId="0" applyFont="true" applyBorder="true" applyAlignment="true" applyProtection="true">
      <alignment horizontal="general" vertical="center" textRotation="0" wrapText="false" indent="0" shrinkToFit="false"/>
      <protection locked="true" hidden="true"/>
    </xf>
    <xf numFmtId="165" fontId="10" fillId="6" borderId="33" xfId="0" applyFont="true" applyBorder="true" applyAlignment="true" applyProtection="true">
      <alignment horizontal="general" vertical="center" textRotation="0" wrapText="false" indent="0" shrinkToFit="false"/>
      <protection locked="true" hidden="true"/>
    </xf>
    <xf numFmtId="165" fontId="10" fillId="6" borderId="37" xfId="0" applyFont="true" applyBorder="true" applyAlignment="true" applyProtection="true">
      <alignment horizontal="general" vertical="center" textRotation="0" wrapText="false" indent="0" shrinkToFit="false"/>
      <protection locked="true" hidden="true"/>
    </xf>
    <xf numFmtId="165" fontId="14" fillId="6" borderId="11" xfId="0" applyFont="true" applyBorder="true" applyAlignment="true" applyProtection="true">
      <alignment horizontal="general" vertical="center" textRotation="0" wrapText="false" indent="0" shrinkToFit="false"/>
      <protection locked="true" hidden="true"/>
    </xf>
    <xf numFmtId="164" fontId="0" fillId="0" borderId="0" xfId="0" applyFont="false" applyBorder="true" applyAlignment="true" applyProtection="true">
      <alignment horizontal="center" vertical="center" textRotation="0" wrapText="false" indent="0" shrinkToFit="false"/>
      <protection locked="false" hidden="false"/>
    </xf>
    <xf numFmtId="165" fontId="13" fillId="0" borderId="0" xfId="0" applyFont="true" applyBorder="true" applyAlignment="true" applyProtection="true">
      <alignment horizontal="general" vertical="center" textRotation="0" wrapText="false" indent="0" shrinkToFit="false"/>
      <protection locked="false" hidden="false"/>
    </xf>
    <xf numFmtId="165" fontId="0" fillId="0" borderId="0" xfId="0" applyFont="false" applyBorder="true" applyAlignment="true" applyProtection="true">
      <alignment horizontal="general" vertical="center" textRotation="0" wrapText="false" indent="0" shrinkToFit="false"/>
      <protection locked="false" hidden="false"/>
    </xf>
    <xf numFmtId="165" fontId="11" fillId="0" borderId="0"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5" fontId="13" fillId="0" borderId="34" xfId="0" applyFont="true" applyBorder="true" applyAlignment="true" applyProtection="true">
      <alignment horizontal="general" vertical="center" textRotation="0" wrapText="false" indent="0" shrinkToFit="false"/>
      <protection locked="false" hidden="false"/>
    </xf>
    <xf numFmtId="165" fontId="13" fillId="0" borderId="20" xfId="0" applyFont="true" applyBorder="true" applyAlignment="true" applyProtection="true">
      <alignment horizontal="general" vertical="center" textRotation="0" wrapText="false" indent="0" shrinkToFit="false"/>
      <protection locked="false" hidden="false"/>
    </xf>
    <xf numFmtId="165" fontId="13" fillId="0" borderId="21" xfId="0" applyFont="true" applyBorder="true" applyAlignment="true" applyProtection="true">
      <alignment horizontal="general" vertical="center" textRotation="0" wrapText="false" indent="0" shrinkToFit="false"/>
      <protection locked="false" hidden="false"/>
    </xf>
    <xf numFmtId="165" fontId="0" fillId="0" borderId="0" xfId="0" applyFont="false" applyBorder="true" applyAlignment="true" applyProtection="true">
      <alignment horizontal="general" vertical="center" textRotation="0" wrapText="false" indent="0" shrinkToFit="false"/>
      <protection locked="false" hidden="false"/>
    </xf>
    <xf numFmtId="165" fontId="0" fillId="0" borderId="0" xfId="0" applyFont="false" applyBorder="false" applyAlignment="true" applyProtection="true">
      <alignment horizontal="general" vertical="center" textRotation="0" wrapText="false" indent="0" shrinkToFit="false"/>
      <protection locked="false" hidden="false"/>
    </xf>
    <xf numFmtId="166" fontId="0" fillId="0" borderId="0" xfId="0" applyFont="false" applyBorder="false" applyAlignment="true" applyProtection="true">
      <alignment horizontal="general" vertical="center" textRotation="0" wrapText="false" indent="0" shrinkToFit="false"/>
      <protection locked="fals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29"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13" fillId="0" borderId="29" xfId="0" applyFont="true" applyBorder="true" applyAlignment="true" applyProtection="false">
      <alignment horizontal="center" vertical="center" textRotation="0" wrapText="false" indent="0" shrinkToFit="false"/>
      <protection locked="true" hidden="false"/>
    </xf>
    <xf numFmtId="165"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1" fillId="7" borderId="11" xfId="0" applyFont="true" applyBorder="true" applyAlignment="true" applyProtection="false">
      <alignment horizontal="center" vertical="center" textRotation="0" wrapText="false" indent="0" shrinkToFit="false"/>
      <protection locked="true" hidden="false"/>
    </xf>
    <xf numFmtId="164" fontId="11" fillId="7"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8" borderId="19" xfId="0" applyFont="true" applyBorder="true" applyAlignment="true" applyProtection="false">
      <alignment horizontal="center" vertical="center" textRotation="0" wrapText="true" indent="0" shrinkToFit="false"/>
      <protection locked="true" hidden="false"/>
    </xf>
    <xf numFmtId="164" fontId="13" fillId="8" borderId="20" xfId="0" applyFont="true" applyBorder="true" applyAlignment="true" applyProtection="false">
      <alignment horizontal="center" vertical="center" textRotation="0" wrapText="true" indent="0" shrinkToFit="false"/>
      <protection locked="true" hidden="false"/>
    </xf>
    <xf numFmtId="164" fontId="13" fillId="8" borderId="21" xfId="0" applyFont="true" applyBorder="true" applyAlignment="true" applyProtection="false">
      <alignment horizontal="center" vertical="center" textRotation="0" wrapText="true" indent="0" shrinkToFit="false"/>
      <protection locked="true" hidden="false"/>
    </xf>
    <xf numFmtId="164" fontId="13" fillId="8" borderId="20" xfId="0" applyFont="true" applyBorder="true" applyAlignment="true" applyProtection="false">
      <alignment horizontal="center" vertical="center" textRotation="0" wrapText="false" indent="0" shrinkToFit="false"/>
      <protection locked="true" hidden="false"/>
    </xf>
    <xf numFmtId="164" fontId="13" fillId="8" borderId="1" xfId="0" applyFont="true" applyBorder="true" applyAlignment="true" applyProtection="false">
      <alignment horizontal="center" vertical="center" textRotation="0" wrapText="true" indent="0" shrinkToFit="false"/>
      <protection locked="true" hidden="false"/>
    </xf>
    <xf numFmtId="164" fontId="13" fillId="8" borderId="34" xfId="0" applyFont="true" applyBorder="true" applyAlignment="true" applyProtection="false">
      <alignment horizontal="center" vertical="center" textRotation="0" wrapText="false" indent="0" shrinkToFit="false"/>
      <protection locked="true" hidden="false"/>
    </xf>
    <xf numFmtId="164" fontId="13" fillId="8" borderId="35" xfId="0" applyFont="true" applyBorder="true" applyAlignment="true" applyProtection="false">
      <alignment horizontal="center" vertical="center" textRotation="0" wrapText="false" indent="0" shrinkToFit="false"/>
      <protection locked="true" hidden="false"/>
    </xf>
    <xf numFmtId="164" fontId="13" fillId="8" borderId="34" xfId="0" applyFont="true" applyBorder="true" applyAlignment="true" applyProtection="false">
      <alignment horizontal="center" vertical="center" textRotation="0" wrapText="true" indent="0" shrinkToFit="false"/>
      <protection locked="true" hidden="false"/>
    </xf>
    <xf numFmtId="164" fontId="13" fillId="8" borderId="35" xfId="0" applyFont="true" applyBorder="true" applyAlignment="true" applyProtection="false">
      <alignment horizontal="center" vertical="center" textRotation="0" wrapText="true" indent="0" shrinkToFit="false"/>
      <protection locked="true" hidden="false"/>
    </xf>
    <xf numFmtId="167" fontId="0" fillId="0" borderId="38" xfId="0" applyFont="false" applyBorder="true" applyAlignment="true" applyProtection="false">
      <alignment horizontal="general" vertical="center" textRotation="0" wrapText="false" indent="0" shrinkToFit="false"/>
      <protection locked="true" hidden="false"/>
    </xf>
    <xf numFmtId="167" fontId="0" fillId="0" borderId="39" xfId="0" applyFont="false" applyBorder="true" applyAlignment="true" applyProtection="false">
      <alignment horizontal="general" vertical="center" textRotation="0" wrapText="false" indent="0" shrinkToFit="false"/>
      <protection locked="true" hidden="false"/>
    </xf>
    <xf numFmtId="165" fontId="0" fillId="0" borderId="40" xfId="0" applyFont="false" applyBorder="true" applyAlignment="true" applyProtection="false">
      <alignment horizontal="general" vertical="center" textRotation="0" wrapText="false" indent="0" shrinkToFit="false"/>
      <protection locked="true" hidden="false"/>
    </xf>
    <xf numFmtId="167" fontId="0" fillId="0" borderId="26" xfId="0" applyFont="false" applyBorder="true" applyAlignment="true" applyProtection="false">
      <alignment horizontal="general" vertical="center" textRotation="0" wrapText="false" indent="0" shrinkToFit="false"/>
      <protection locked="true" hidden="false"/>
    </xf>
    <xf numFmtId="167" fontId="0" fillId="0" borderId="29" xfId="0" applyFont="false" applyBorder="true" applyAlignment="true" applyProtection="false">
      <alignment horizontal="general" vertical="center" textRotation="0" wrapText="false" indent="0" shrinkToFit="false"/>
      <protection locked="true" hidden="false"/>
    </xf>
    <xf numFmtId="165" fontId="0" fillId="0" borderId="27" xfId="0" applyFont="false" applyBorder="true" applyAlignment="true" applyProtection="false">
      <alignment horizontal="general" vertical="center" textRotation="0" wrapText="false" indent="0" shrinkToFit="false"/>
      <protection locked="true" hidden="false"/>
    </xf>
    <xf numFmtId="167" fontId="0" fillId="0" borderId="22" xfId="0" applyFont="false" applyBorder="true" applyAlignment="true" applyProtection="false">
      <alignment horizontal="general" vertical="center" textRotation="0" wrapText="false" indent="0" shrinkToFit="false"/>
      <protection locked="true" hidden="false"/>
    </xf>
    <xf numFmtId="167" fontId="0" fillId="0" borderId="25" xfId="0" applyFont="false" applyBorder="true" applyAlignment="true" applyProtection="false">
      <alignment horizontal="general" vertical="center" textRotation="0" wrapText="false" indent="0" shrinkToFit="false"/>
      <protection locked="true" hidden="false"/>
    </xf>
    <xf numFmtId="165" fontId="0" fillId="0" borderId="23" xfId="0" applyFont="false" applyBorder="true" applyAlignment="true" applyProtection="false">
      <alignment horizontal="general" vertical="center" textRotation="0" wrapText="false" indent="0" shrinkToFit="false"/>
      <protection locked="true" hidden="false"/>
    </xf>
    <xf numFmtId="167" fontId="0" fillId="0" borderId="5" xfId="0" applyFont="false" applyBorder="true" applyAlignment="true" applyProtection="false">
      <alignment horizontal="general" vertical="center" textRotation="0" wrapText="false" indent="0" shrinkToFit="false"/>
      <protection locked="true" hidden="false"/>
    </xf>
    <xf numFmtId="167" fontId="0" fillId="0" borderId="24" xfId="0" applyFont="false" applyBorder="true" applyAlignment="true" applyProtection="false">
      <alignment horizontal="general" vertical="center" textRotation="0" wrapText="false" indent="0" shrinkToFit="false"/>
      <protection locked="true" hidden="false"/>
    </xf>
    <xf numFmtId="167" fontId="0" fillId="0" borderId="36" xfId="0" applyFont="false" applyBorder="true" applyAlignment="true" applyProtection="false">
      <alignment horizontal="general" vertical="center" textRotation="0" wrapText="false" indent="0" shrinkToFit="false"/>
      <protection locked="true" hidden="false"/>
    </xf>
    <xf numFmtId="165" fontId="0" fillId="0" borderId="5" xfId="0" applyFont="false" applyBorder="true" applyAlignment="true" applyProtection="false">
      <alignment horizontal="general" vertical="center" textRotation="0" wrapText="false" indent="0" shrinkToFit="false"/>
      <protection locked="true" hidden="false"/>
    </xf>
    <xf numFmtId="167" fontId="0" fillId="0" borderId="5" xfId="0" applyFont="false" applyBorder="true" applyAlignment="true" applyProtection="false">
      <alignment horizontal="center" vertical="center" textRotation="0" wrapText="false" indent="0" shrinkToFit="false"/>
      <protection locked="true" hidden="false"/>
    </xf>
    <xf numFmtId="167" fontId="0" fillId="0" borderId="24" xfId="0" applyFont="false" applyBorder="true" applyAlignment="true" applyProtection="false">
      <alignment horizontal="center" vertical="center" textRotation="0" wrapText="false" indent="0" shrinkToFit="false"/>
      <protection locked="true" hidden="false"/>
    </xf>
    <xf numFmtId="167" fontId="0" fillId="0" borderId="25" xfId="0" applyFont="false" applyBorder="true" applyAlignment="true" applyProtection="false">
      <alignment horizontal="center" vertical="center" textRotation="0" wrapText="false" indent="0" shrinkToFit="false"/>
      <protection locked="true" hidden="false"/>
    </xf>
    <xf numFmtId="167" fontId="0" fillId="0" borderId="36" xfId="0" applyFont="false" applyBorder="true" applyAlignment="true" applyProtection="false">
      <alignment horizontal="center" vertical="center" textRotation="0" wrapText="false" indent="0" shrinkToFit="false"/>
      <protection locked="true" hidden="false"/>
    </xf>
    <xf numFmtId="165" fontId="0" fillId="0" borderId="5" xfId="0" applyFont="false" applyBorder="true" applyAlignment="true" applyProtection="false">
      <alignment horizontal="center" vertical="center" textRotation="0" wrapText="false" indent="0" shrinkToFit="false"/>
      <protection locked="true" hidden="false"/>
    </xf>
    <xf numFmtId="167" fontId="0" fillId="0" borderId="8" xfId="0" applyFont="false" applyBorder="true" applyAlignment="true" applyProtection="false">
      <alignment horizontal="general" vertical="center" textRotation="0" wrapText="false" indent="0" shrinkToFit="false"/>
      <protection locked="true" hidden="false"/>
    </xf>
    <xf numFmtId="167" fontId="0" fillId="0" borderId="28" xfId="0" applyFont="false" applyBorder="true" applyAlignment="true" applyProtection="false">
      <alignment horizontal="general" vertical="center" textRotation="0" wrapText="false" indent="0" shrinkToFit="false"/>
      <protection locked="true" hidden="false"/>
    </xf>
    <xf numFmtId="167" fontId="0" fillId="0" borderId="41" xfId="0" applyFont="false" applyBorder="true" applyAlignment="true" applyProtection="false">
      <alignment horizontal="general" vertical="center" textRotation="0" wrapText="false" indent="0" shrinkToFit="false"/>
      <protection locked="true" hidden="false"/>
    </xf>
    <xf numFmtId="165" fontId="0" fillId="0" borderId="8" xfId="0" applyFont="false" applyBorder="true" applyAlignment="true" applyProtection="false">
      <alignment horizontal="general" vertical="center" textRotation="0" wrapText="false" indent="0" shrinkToFit="false"/>
      <protection locked="true" hidden="false"/>
    </xf>
    <xf numFmtId="167" fontId="0" fillId="0" borderId="8" xfId="0" applyFont="false" applyBorder="true" applyAlignment="true" applyProtection="false">
      <alignment horizontal="center" vertical="center" textRotation="0" wrapText="false" indent="0" shrinkToFit="false"/>
      <protection locked="true" hidden="false"/>
    </xf>
    <xf numFmtId="167" fontId="0" fillId="0" borderId="28" xfId="0" applyFont="false" applyBorder="true" applyAlignment="true" applyProtection="false">
      <alignment horizontal="center" vertical="center" textRotation="0" wrapText="false" indent="0" shrinkToFit="false"/>
      <protection locked="true" hidden="false"/>
    </xf>
    <xf numFmtId="167" fontId="0" fillId="0" borderId="29" xfId="0" applyFont="false" applyBorder="true" applyAlignment="true" applyProtection="false">
      <alignment horizontal="center" vertical="center" textRotation="0" wrapText="false" indent="0" shrinkToFit="false"/>
      <protection locked="true" hidden="false"/>
    </xf>
    <xf numFmtId="167" fontId="0" fillId="0" borderId="41" xfId="0" applyFont="false" applyBorder="true" applyAlignment="true" applyProtection="false">
      <alignment horizontal="center" vertical="center" textRotation="0" wrapText="false" indent="0" shrinkToFit="false"/>
      <protection locked="true" hidden="false"/>
    </xf>
    <xf numFmtId="165" fontId="0" fillId="0" borderId="8" xfId="0" applyFont="false" applyBorder="true" applyAlignment="true" applyProtection="false">
      <alignment horizontal="center" vertical="center" textRotation="0" wrapText="false" indent="0" shrinkToFit="false"/>
      <protection locked="true" hidden="false"/>
    </xf>
    <xf numFmtId="164" fontId="0" fillId="0" borderId="8" xfId="0" applyFont="false" applyBorder="true" applyAlignment="true" applyProtection="false">
      <alignment horizontal="center" vertical="center" textRotation="0" wrapText="false" indent="0" shrinkToFit="false"/>
      <protection locked="true" hidden="false"/>
    </xf>
    <xf numFmtId="164" fontId="0" fillId="0" borderId="28" xfId="0" applyFont="false" applyBorder="true" applyAlignment="true" applyProtection="false">
      <alignment horizontal="center" vertical="center" textRotation="0" wrapText="false" indent="0" shrinkToFit="false"/>
      <protection locked="true" hidden="false"/>
    </xf>
    <xf numFmtId="164" fontId="0" fillId="0" borderId="29" xfId="0" applyFont="false" applyBorder="true" applyAlignment="true" applyProtection="false">
      <alignment horizontal="center" vertical="center" textRotation="0" wrapText="false" indent="0" shrinkToFit="false"/>
      <protection locked="true" hidden="false"/>
    </xf>
    <xf numFmtId="164" fontId="0" fillId="0" borderId="41" xfId="0" applyFont="false" applyBorder="true" applyAlignment="true" applyProtection="false">
      <alignment horizontal="center" vertical="center" textRotation="0" wrapText="false" indent="0" shrinkToFit="false"/>
      <protection locked="true" hidden="false"/>
    </xf>
    <xf numFmtId="166" fontId="0" fillId="0" borderId="8" xfId="0" applyFont="false" applyBorder="true" applyAlignment="true" applyProtection="false">
      <alignment horizontal="center"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0" fillId="0" borderId="29" xfId="0" applyFont="false" applyBorder="true" applyAlignment="true" applyProtection="false">
      <alignment horizontal="general" vertical="center" textRotation="0" wrapText="false" indent="0" shrinkToFit="false"/>
      <protection locked="true" hidden="false"/>
    </xf>
    <xf numFmtId="166" fontId="0" fillId="0" borderId="27" xfId="0" applyFont="false" applyBorder="true" applyAlignment="true" applyProtection="false">
      <alignment horizontal="general" vertical="center" textRotation="0" wrapText="false" indent="0" shrinkToFit="false"/>
      <protection locked="true" hidden="false"/>
    </xf>
    <xf numFmtId="164" fontId="0" fillId="0" borderId="8" xfId="0" applyFont="false" applyBorder="true" applyAlignment="true" applyProtection="false">
      <alignment horizontal="center" vertical="center" textRotation="0" wrapText="false" indent="0" shrinkToFit="false"/>
      <protection locked="true" hidden="false"/>
    </xf>
    <xf numFmtId="164" fontId="0" fillId="0" borderId="28" xfId="0" applyFont="false" applyBorder="true" applyAlignment="true" applyProtection="false">
      <alignment horizontal="center" vertical="center" textRotation="0" wrapText="false" indent="0" shrinkToFit="false"/>
      <protection locked="true" hidden="false"/>
    </xf>
    <xf numFmtId="164" fontId="0" fillId="0" borderId="29" xfId="0" applyFont="false" applyBorder="true" applyAlignment="true" applyProtection="false">
      <alignment horizontal="center" vertical="center" textRotation="0" wrapText="false" indent="0" shrinkToFit="false"/>
      <protection locked="true" hidden="false"/>
    </xf>
    <xf numFmtId="164" fontId="0" fillId="0" borderId="41" xfId="0" applyFont="false" applyBorder="true" applyAlignment="true" applyProtection="false">
      <alignment horizontal="center" vertical="center" textRotation="0" wrapText="false" indent="0" shrinkToFit="false"/>
      <protection locked="true" hidden="false"/>
    </xf>
    <xf numFmtId="166" fontId="0" fillId="0" borderId="8" xfId="0" applyFont="false" applyBorder="true" applyAlignment="true" applyProtection="false">
      <alignment horizontal="center"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0" fillId="0" borderId="29" xfId="0" applyFont="false" applyBorder="true" applyAlignment="true" applyProtection="false">
      <alignment horizontal="general" vertical="center" textRotation="0" wrapText="false" indent="0" shrinkToFit="false"/>
      <protection locked="true" hidden="false"/>
    </xf>
    <xf numFmtId="166" fontId="0" fillId="0" borderId="27" xfId="0" applyFont="false" applyBorder="true" applyAlignment="true" applyProtection="false">
      <alignment horizontal="general" vertical="center" textRotation="0" wrapText="false" indent="0" shrinkToFit="false"/>
      <protection locked="true" hidden="false"/>
    </xf>
    <xf numFmtId="167" fontId="0" fillId="0" borderId="29" xfId="0" applyFont="false" applyBorder="true" applyAlignment="true" applyProtection="false">
      <alignment horizontal="general" vertical="center" textRotation="0" wrapText="false" indent="0" shrinkToFit="false"/>
      <protection locked="true" hidden="false"/>
    </xf>
    <xf numFmtId="167" fontId="0" fillId="0" borderId="26" xfId="0" applyFont="false" applyBorder="true" applyAlignment="true" applyProtection="false">
      <alignment horizontal="general" vertical="center" textRotation="0" wrapText="false" indent="0" shrinkToFit="false"/>
      <protection locked="true" hidden="false"/>
    </xf>
    <xf numFmtId="167" fontId="0" fillId="0" borderId="8" xfId="0" applyFont="false" applyBorder="true" applyAlignment="true" applyProtection="false">
      <alignment horizontal="general" vertical="center" textRotation="0" wrapText="false" indent="0" shrinkToFit="false"/>
      <protection locked="true" hidden="false"/>
    </xf>
    <xf numFmtId="167" fontId="0" fillId="0" borderId="28" xfId="0" applyFont="false" applyBorder="true" applyAlignment="true" applyProtection="false">
      <alignment horizontal="general" vertical="center" textRotation="0" wrapText="false" indent="0" shrinkToFit="false"/>
      <protection locked="true" hidden="false"/>
    </xf>
    <xf numFmtId="167" fontId="0" fillId="0" borderId="41" xfId="0" applyFont="false" applyBorder="true" applyAlignment="true" applyProtection="false">
      <alignment horizontal="general" vertical="center" textRotation="0" wrapText="false" indent="0" shrinkToFit="false"/>
      <protection locked="true" hidden="false"/>
    </xf>
    <xf numFmtId="164" fontId="0" fillId="0" borderId="30" xfId="0" applyFont="false" applyBorder="true" applyAlignment="true" applyProtection="false">
      <alignment horizontal="general" vertical="center" textRotation="0" wrapText="false" indent="0" shrinkToFit="false"/>
      <protection locked="true" hidden="false"/>
    </xf>
    <xf numFmtId="164" fontId="0" fillId="0" borderId="33" xfId="0" applyFont="false" applyBorder="true" applyAlignment="true" applyProtection="false">
      <alignment horizontal="general" vertical="center" textRotation="0" wrapText="false" indent="0" shrinkToFit="false"/>
      <protection locked="true" hidden="false"/>
    </xf>
    <xf numFmtId="166" fontId="0" fillId="0" borderId="31" xfId="0" applyFont="false" applyBorder="true" applyAlignment="true" applyProtection="false">
      <alignment horizontal="general" vertical="center" textRotation="0" wrapText="false" indent="0" shrinkToFit="false"/>
      <protection locked="true" hidden="false"/>
    </xf>
    <xf numFmtId="167" fontId="0" fillId="0" borderId="30" xfId="0" applyFont="false" applyBorder="true" applyAlignment="true" applyProtection="false">
      <alignment horizontal="general" vertical="center" textRotation="0" wrapText="false" indent="0" shrinkToFit="false"/>
      <protection locked="true" hidden="false"/>
    </xf>
    <xf numFmtId="167" fontId="0" fillId="0" borderId="33" xfId="0" applyFont="false" applyBorder="true" applyAlignment="true" applyProtection="false">
      <alignment horizontal="general" vertical="center" textRotation="0" wrapText="false" indent="0" shrinkToFit="false"/>
      <protection locked="true" hidden="false"/>
    </xf>
    <xf numFmtId="167" fontId="0" fillId="0" borderId="33" xfId="0" applyFont="false" applyBorder="true" applyAlignment="true" applyProtection="false">
      <alignment horizontal="general" vertical="center" textRotation="0" wrapText="false" indent="0" shrinkToFit="false"/>
      <protection locked="true" hidden="false"/>
    </xf>
    <xf numFmtId="165" fontId="0" fillId="0" borderId="31" xfId="0" applyFont="false" applyBorder="true" applyAlignment="true" applyProtection="false">
      <alignment horizontal="general" vertical="center" textRotation="0" wrapText="false" indent="0" shrinkToFit="false"/>
      <protection locked="true" hidden="false"/>
    </xf>
    <xf numFmtId="167" fontId="0" fillId="0" borderId="30" xfId="0" applyFont="false" applyBorder="true" applyAlignment="true" applyProtection="false">
      <alignment horizontal="general" vertical="center" textRotation="0" wrapText="false" indent="0" shrinkToFit="false"/>
      <protection locked="true" hidden="false"/>
    </xf>
    <xf numFmtId="167" fontId="0" fillId="0" borderId="11" xfId="0" applyFont="false" applyBorder="true" applyAlignment="true" applyProtection="false">
      <alignment horizontal="general" vertical="center" textRotation="0" wrapText="false" indent="0" shrinkToFit="false"/>
      <protection locked="true" hidden="false"/>
    </xf>
    <xf numFmtId="167" fontId="0" fillId="0" borderId="32" xfId="0" applyFont="false" applyBorder="true" applyAlignment="true" applyProtection="false">
      <alignment horizontal="general" vertical="center" textRotation="0" wrapText="false" indent="0" shrinkToFit="false"/>
      <protection locked="true" hidden="false"/>
    </xf>
    <xf numFmtId="167" fontId="0" fillId="0" borderId="37" xfId="0" applyFont="false" applyBorder="true" applyAlignment="true" applyProtection="false">
      <alignment horizontal="general" vertical="center" textRotation="0" wrapText="false" indent="0" shrinkToFit="false"/>
      <protection locked="true" hidden="false"/>
    </xf>
    <xf numFmtId="165" fontId="0" fillId="0" borderId="11" xfId="0" applyFont="false" applyBorder="true" applyAlignment="true" applyProtection="false">
      <alignment horizontal="general"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xf numFmtId="164" fontId="0" fillId="0" borderId="32" xfId="0" applyFont="false" applyBorder="true" applyAlignment="true" applyProtection="false">
      <alignment horizontal="center" vertical="center" textRotation="0" wrapText="false" indent="0" shrinkToFit="false"/>
      <protection locked="true" hidden="false"/>
    </xf>
    <xf numFmtId="164" fontId="0" fillId="0" borderId="33" xfId="0" applyFont="false" applyBorder="true" applyAlignment="true" applyProtection="false">
      <alignment horizontal="center" vertical="center" textRotation="0" wrapText="false" indent="0" shrinkToFit="false"/>
      <protection locked="true" hidden="false"/>
    </xf>
    <xf numFmtId="164" fontId="0" fillId="0" borderId="37" xfId="0" applyFont="fals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xf numFmtId="166" fontId="0" fillId="0" borderId="0" xfId="0" applyFont="false" applyBorder="false" applyAlignment="true" applyProtection="false">
      <alignment horizontal="general" vertical="center" textRotation="0" wrapText="false" indent="0" shrinkToFit="false"/>
      <protection locked="true" hidden="false"/>
    </xf>
    <xf numFmtId="166" fontId="0" fillId="0" borderId="0" xfId="0" applyFont="false" applyBorder="false" applyAlignment="true" applyProtection="false">
      <alignment horizontal="general" vertical="center" textRotation="0" wrapText="false" indent="0" shrinkToFit="false"/>
      <protection locked="true" hidden="false"/>
    </xf>
    <xf numFmtId="164" fontId="13" fillId="0" borderId="14" xfId="0" applyFont="true" applyBorder="true" applyAlignment="true" applyProtection="false">
      <alignment horizontal="general" vertical="center" textRotation="0" wrapText="false" indent="0" shrinkToFit="false"/>
      <protection locked="true" hidden="false"/>
    </xf>
    <xf numFmtId="165" fontId="13" fillId="0" borderId="15" xfId="0" applyFont="true" applyBorder="true" applyAlignment="true" applyProtection="false">
      <alignment horizontal="general" vertical="center" textRotation="0" wrapText="false" indent="0" shrinkToFit="false"/>
      <protection locked="true" hidden="false"/>
    </xf>
    <xf numFmtId="164" fontId="13" fillId="0" borderId="11" xfId="0" applyFont="true" applyBorder="true" applyAlignment="true" applyProtection="false">
      <alignment horizontal="general" vertical="center" textRotation="0" wrapText="false" indent="0" shrinkToFit="false"/>
      <protection locked="true" hidden="false"/>
    </xf>
    <xf numFmtId="165" fontId="13" fillId="0" borderId="13" xfId="0" applyFont="true" applyBorder="true" applyAlignment="true" applyProtection="false">
      <alignment horizontal="general" vertical="center" textRotation="0" wrapText="false" indent="0" shrinkToFit="false"/>
      <protection locked="true" hidden="false"/>
    </xf>
    <xf numFmtId="164" fontId="12" fillId="2" borderId="42" xfId="0" applyFont="true" applyBorder="true" applyAlignment="true" applyProtection="true">
      <alignment horizontal="center" vertical="center" textRotation="0" wrapText="true" indent="0" shrinkToFit="false"/>
      <protection locked="false" hidden="false"/>
    </xf>
    <xf numFmtId="164" fontId="12" fillId="2" borderId="43" xfId="0" applyFont="true" applyBorder="true" applyAlignment="true" applyProtection="true">
      <alignment horizontal="center" vertical="center" textRotation="0" wrapText="false" indent="0" shrinkToFit="false"/>
      <protection locked="false" hidden="false"/>
    </xf>
    <xf numFmtId="164" fontId="12" fillId="2" borderId="44" xfId="0" applyFont="true" applyBorder="true" applyAlignment="true" applyProtection="true">
      <alignment horizontal="center" vertical="center" textRotation="0" wrapText="false" indent="0" shrinkToFit="false"/>
      <protection locked="false" hidden="false"/>
    </xf>
    <xf numFmtId="164" fontId="13" fillId="0" borderId="45" xfId="0" applyFont="true" applyBorder="true" applyAlignment="true" applyProtection="true">
      <alignment horizontal="center" vertical="center" textRotation="0" wrapText="false" indent="0" shrinkToFit="false"/>
      <protection locked="false" hidden="false"/>
    </xf>
    <xf numFmtId="165" fontId="0" fillId="0" borderId="22" xfId="0" applyFont="false" applyBorder="true" applyAlignment="true" applyProtection="true">
      <alignment horizontal="center" vertical="center" textRotation="0" wrapText="false" indent="0" shrinkToFit="false"/>
      <protection locked="false" hidden="false"/>
    </xf>
    <xf numFmtId="165" fontId="0" fillId="0" borderId="23" xfId="0" applyFont="false" applyBorder="true" applyAlignment="true" applyProtection="true">
      <alignment horizontal="center" vertical="center" textRotation="0" wrapText="false" indent="0" shrinkToFit="false"/>
      <protection locked="false" hidden="false"/>
    </xf>
    <xf numFmtId="165" fontId="0" fillId="0" borderId="24" xfId="0" applyFont="false" applyBorder="true" applyAlignment="true" applyProtection="true">
      <alignment horizontal="center" vertical="center" textRotation="0" wrapText="false" indent="0" shrinkToFit="false"/>
      <protection locked="false" hidden="false"/>
    </xf>
    <xf numFmtId="165" fontId="0" fillId="0" borderId="36" xfId="0" applyFont="false" applyBorder="true" applyAlignment="true" applyProtection="true">
      <alignment horizontal="center" vertical="center" textRotation="0" wrapText="false" indent="0" shrinkToFit="false"/>
      <protection locked="false" hidden="false"/>
    </xf>
    <xf numFmtId="164" fontId="13" fillId="0" borderId="46" xfId="0" applyFont="true" applyBorder="true" applyAlignment="true" applyProtection="true">
      <alignment horizontal="center" vertical="center" textRotation="0" wrapText="false" indent="0" shrinkToFit="false"/>
      <protection locked="false" hidden="false"/>
    </xf>
    <xf numFmtId="165" fontId="0" fillId="0" borderId="26" xfId="0" applyFont="false" applyBorder="true" applyAlignment="true" applyProtection="true">
      <alignment horizontal="center" vertical="center" textRotation="0" wrapText="false" indent="0" shrinkToFit="false"/>
      <protection locked="false" hidden="false"/>
    </xf>
    <xf numFmtId="165" fontId="0" fillId="0" borderId="27" xfId="0" applyFont="false" applyBorder="true" applyAlignment="true" applyProtection="true">
      <alignment horizontal="center" vertical="center" textRotation="0" wrapText="false" indent="0" shrinkToFit="false"/>
      <protection locked="false" hidden="false"/>
    </xf>
    <xf numFmtId="165" fontId="0" fillId="0" borderId="28" xfId="0" applyFont="false" applyBorder="true" applyAlignment="true" applyProtection="true">
      <alignment horizontal="center" vertical="center" textRotation="0" wrapText="false" indent="0" shrinkToFit="false"/>
      <protection locked="false" hidden="false"/>
    </xf>
    <xf numFmtId="165" fontId="0" fillId="0" borderId="41" xfId="0" applyFont="false" applyBorder="true" applyAlignment="true" applyProtection="true">
      <alignment horizontal="center" vertical="center" textRotation="0" wrapText="false" indent="0" shrinkToFit="false"/>
      <protection locked="false" hidden="false"/>
    </xf>
    <xf numFmtId="164" fontId="13" fillId="0" borderId="47" xfId="0" applyFont="true" applyBorder="true" applyAlignment="true" applyProtection="true">
      <alignment horizontal="center" vertical="center" textRotation="0" wrapText="false" indent="0" shrinkToFit="false"/>
      <protection locked="false" hidden="false"/>
    </xf>
    <xf numFmtId="165" fontId="0" fillId="0" borderId="30" xfId="0" applyFont="false" applyBorder="true" applyAlignment="true" applyProtection="true">
      <alignment horizontal="center" vertical="center" textRotation="0" wrapText="false" indent="0" shrinkToFit="false"/>
      <protection locked="false" hidden="false"/>
    </xf>
    <xf numFmtId="165" fontId="0" fillId="0" borderId="31" xfId="0" applyFont="false" applyBorder="true" applyAlignment="true" applyProtection="true">
      <alignment horizontal="center" vertical="center" textRotation="0" wrapText="false" indent="0" shrinkToFit="false"/>
      <protection locked="false" hidden="false"/>
    </xf>
    <xf numFmtId="165" fontId="0" fillId="0" borderId="32" xfId="0" applyFont="false" applyBorder="true" applyAlignment="true" applyProtection="true">
      <alignment horizontal="center" vertical="center" textRotation="0" wrapText="false" indent="0" shrinkToFit="false"/>
      <protection locked="false" hidden="false"/>
    </xf>
    <xf numFmtId="165" fontId="0" fillId="0" borderId="37" xfId="0" applyFont="false" applyBorder="true" applyAlignment="true" applyProtection="true">
      <alignment horizontal="center" vertical="center"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F2F2F2"/>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1C1B67"/>
      <rgbColor rgb="FF339966"/>
      <rgbColor rgb="FF003300"/>
      <rgbColor rgb="FF333300"/>
      <rgbColor rgb="FF984807"/>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13</xdr:col>
      <xdr:colOff>599040</xdr:colOff>
      <xdr:row>0</xdr:row>
      <xdr:rowOff>85680</xdr:rowOff>
    </xdr:from>
    <xdr:to>
      <xdr:col>15</xdr:col>
      <xdr:colOff>1466280</xdr:colOff>
      <xdr:row>2</xdr:row>
      <xdr:rowOff>106560</xdr:rowOff>
    </xdr:to>
    <xdr:pic>
      <xdr:nvPicPr>
        <xdr:cNvPr id="0" name="Picture 2" descr=""/>
        <xdr:cNvPicPr/>
      </xdr:nvPicPr>
      <xdr:blipFill>
        <a:blip r:embed="rId1"/>
        <a:stretch/>
      </xdr:blipFill>
      <xdr:spPr>
        <a:xfrm>
          <a:off x="9982800" y="85680"/>
          <a:ext cx="2238120" cy="4017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128520</xdr:colOff>
      <xdr:row>0</xdr:row>
      <xdr:rowOff>133200</xdr:rowOff>
    </xdr:from>
    <xdr:to>
      <xdr:col>3</xdr:col>
      <xdr:colOff>416880</xdr:colOff>
      <xdr:row>2</xdr:row>
      <xdr:rowOff>154080</xdr:rowOff>
    </xdr:to>
    <xdr:pic>
      <xdr:nvPicPr>
        <xdr:cNvPr id="1" name="Picture 2" descr=""/>
        <xdr:cNvPicPr/>
      </xdr:nvPicPr>
      <xdr:blipFill>
        <a:blip r:embed="rId1"/>
        <a:stretch/>
      </xdr:blipFill>
      <xdr:spPr>
        <a:xfrm>
          <a:off x="128520" y="133200"/>
          <a:ext cx="2238120" cy="401760"/>
        </a:xfrm>
        <a:prstGeom prst="rect">
          <a:avLst/>
        </a:prstGeom>
        <a:ln>
          <a:noFill/>
        </a:ln>
      </xdr:spPr>
    </xdr:pic>
    <xdr:clientData/>
  </xdr:twoCellAnchor>
  <xdr:twoCellAnchor editAs="oneCell">
    <xdr:from>
      <xdr:col>27</xdr:col>
      <xdr:colOff>208800</xdr:colOff>
      <xdr:row>0</xdr:row>
      <xdr:rowOff>133560</xdr:rowOff>
    </xdr:from>
    <xdr:to>
      <xdr:col>30</xdr:col>
      <xdr:colOff>610560</xdr:colOff>
      <xdr:row>2</xdr:row>
      <xdr:rowOff>154440</xdr:rowOff>
    </xdr:to>
    <xdr:pic>
      <xdr:nvPicPr>
        <xdr:cNvPr id="2" name="Picture 2" descr=""/>
        <xdr:cNvPicPr/>
      </xdr:nvPicPr>
      <xdr:blipFill>
        <a:blip r:embed="rId2"/>
        <a:stretch/>
      </xdr:blipFill>
      <xdr:spPr>
        <a:xfrm>
          <a:off x="17510400" y="133560"/>
          <a:ext cx="2238120" cy="40176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6:R190"/>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F110" activeCellId="0" sqref="F110"/>
    </sheetView>
  </sheetViews>
  <sheetFormatPr defaultRowHeight="15" zeroHeight="false" outlineLevelRow="0" outlineLevelCol="0"/>
  <cols>
    <col collapsed="false" customWidth="true" hidden="false" outlineLevel="0" max="1" min="1" style="1" width="9.14"/>
    <col collapsed="false" customWidth="true" hidden="false" outlineLevel="0" max="2" min="2" style="2" width="10"/>
    <col collapsed="false" customWidth="true" hidden="false" outlineLevel="0" max="3" min="3" style="2" width="11.29"/>
    <col collapsed="false" customWidth="true" hidden="false" outlineLevel="0" max="4" min="4" style="2" width="15.57"/>
    <col collapsed="false" customWidth="true" hidden="false" outlineLevel="0" max="5" min="5" style="2" width="8"/>
    <col collapsed="false" customWidth="true" hidden="false" outlineLevel="0" max="6" min="6" style="2" width="15.57"/>
    <col collapsed="false" customWidth="true" hidden="false" outlineLevel="0" max="7" min="7" style="2" width="7.86"/>
    <col collapsed="false" customWidth="true" hidden="false" outlineLevel="0" max="8" min="8" style="2" width="9.85"/>
    <col collapsed="false" customWidth="true" hidden="false" outlineLevel="0" max="9" min="9" style="2" width="9.14"/>
    <col collapsed="false" customWidth="true" hidden="false" outlineLevel="0" max="10" min="10" style="1" width="9.14"/>
    <col collapsed="false" customWidth="true" hidden="false" outlineLevel="0" max="13" min="11" style="2" width="9.14"/>
    <col collapsed="false" customWidth="true" hidden="false" outlineLevel="0" max="14" min="14" style="2" width="10.29"/>
    <col collapsed="false" customWidth="true" hidden="false" outlineLevel="0" max="15" min="15" style="2" width="9.14"/>
    <col collapsed="false" customWidth="true" hidden="false" outlineLevel="0" max="16" min="16" style="2" width="23.71"/>
    <col collapsed="false" customWidth="true" hidden="false" outlineLevel="0" max="17" min="17" style="2" width="15"/>
    <col collapsed="false" customWidth="true" hidden="false" outlineLevel="0" max="18" min="18" style="2" width="16.57"/>
    <col collapsed="false" customWidth="true" hidden="false" outlineLevel="0" max="19" min="19" style="2" width="15.86"/>
    <col collapsed="false" customWidth="true" hidden="false" outlineLevel="0" max="20" min="20" style="2" width="9.85"/>
    <col collapsed="false" customWidth="true" hidden="false" outlineLevel="0" max="23" min="21" style="2" width="9.14"/>
    <col collapsed="false" customWidth="true" hidden="false" outlineLevel="0" max="24" min="24" style="2" width="12.57"/>
    <col collapsed="false" customWidth="true" hidden="false" outlineLevel="0" max="25" min="25" style="2" width="9.14"/>
    <col collapsed="false" customWidth="true" hidden="false" outlineLevel="0" max="26" min="26" style="2" width="10.85"/>
    <col collapsed="false" customWidth="true" hidden="false" outlineLevel="0" max="1025" min="27" style="2" width="9.14"/>
  </cols>
  <sheetData>
    <row r="6" customFormat="false" ht="15.75" hidden="false" customHeight="false" outlineLevel="0" collapsed="false"/>
    <row r="7" customFormat="false" ht="24.95" hidden="false" customHeight="true" outlineLevel="0" collapsed="false">
      <c r="A7" s="3" t="s">
        <v>0</v>
      </c>
      <c r="B7" s="3"/>
      <c r="C7" s="3"/>
      <c r="D7" s="3"/>
      <c r="E7" s="3"/>
      <c r="F7" s="3"/>
      <c r="G7" s="3"/>
      <c r="H7" s="3"/>
      <c r="I7" s="3"/>
      <c r="J7" s="3"/>
      <c r="K7" s="3"/>
      <c r="L7" s="3"/>
      <c r="M7" s="3"/>
      <c r="N7" s="3"/>
      <c r="O7" s="3"/>
      <c r="P7" s="3"/>
    </row>
    <row r="9" customFormat="false" ht="24.95" hidden="false" customHeight="true" outlineLevel="0" collapsed="false">
      <c r="A9" s="4" t="s">
        <v>1</v>
      </c>
      <c r="B9" s="4"/>
      <c r="C9" s="4"/>
      <c r="D9" s="4"/>
      <c r="E9" s="4"/>
      <c r="F9" s="4"/>
      <c r="G9" s="4"/>
      <c r="H9" s="4"/>
      <c r="I9" s="4"/>
      <c r="J9" s="5"/>
      <c r="K9" s="4"/>
      <c r="L9" s="4"/>
    </row>
    <row r="10" customFormat="false" ht="24.95" hidden="false" customHeight="true" outlineLevel="0" collapsed="false">
      <c r="A10" s="4" t="s">
        <v>2</v>
      </c>
      <c r="B10" s="4"/>
      <c r="C10" s="4"/>
      <c r="D10" s="4"/>
      <c r="E10" s="4"/>
      <c r="F10" s="4"/>
      <c r="G10" s="4"/>
      <c r="H10" s="4"/>
      <c r="I10" s="4"/>
      <c r="J10" s="5"/>
      <c r="K10" s="4"/>
      <c r="L10" s="4"/>
    </row>
    <row r="11" customFormat="false" ht="24.95" hidden="false" customHeight="true" outlineLevel="0" collapsed="false">
      <c r="A11" s="6" t="s">
        <v>3</v>
      </c>
      <c r="B11" s="6"/>
      <c r="C11" s="6"/>
      <c r="D11" s="6"/>
      <c r="E11" s="6"/>
      <c r="F11" s="6"/>
      <c r="G11" s="6"/>
      <c r="H11" s="6"/>
      <c r="I11" s="6"/>
      <c r="J11" s="6"/>
      <c r="K11" s="6"/>
      <c r="L11" s="6"/>
    </row>
    <row r="12" customFormat="false" ht="24.95" hidden="false" customHeight="true" outlineLevel="0" collapsed="false">
      <c r="A12" s="6"/>
      <c r="B12" s="6"/>
      <c r="C12" s="6"/>
      <c r="D12" s="6"/>
      <c r="E12" s="6"/>
      <c r="F12" s="6"/>
      <c r="G12" s="6"/>
      <c r="H12" s="6"/>
      <c r="I12" s="6"/>
      <c r="J12" s="6"/>
      <c r="K12" s="6"/>
      <c r="L12" s="6"/>
    </row>
    <row r="13" customFormat="false" ht="24.95" hidden="false" customHeight="true" outlineLevel="0" collapsed="false">
      <c r="A13" s="4" t="s">
        <v>4</v>
      </c>
      <c r="B13" s="7"/>
      <c r="C13" s="7"/>
      <c r="D13" s="7"/>
      <c r="E13" s="7"/>
      <c r="F13" s="7"/>
      <c r="G13" s="7"/>
      <c r="H13" s="7"/>
      <c r="I13" s="7"/>
      <c r="J13" s="7"/>
      <c r="K13" s="7"/>
      <c r="L13" s="7"/>
    </row>
    <row r="14" customFormat="false" ht="24.95" hidden="false" customHeight="true" outlineLevel="0" collapsed="false">
      <c r="A14" s="4" t="s">
        <v>5</v>
      </c>
      <c r="B14" s="4"/>
      <c r="C14" s="4"/>
      <c r="D14" s="4"/>
      <c r="E14" s="4"/>
      <c r="F14" s="4"/>
      <c r="G14" s="4"/>
      <c r="H14" s="4"/>
      <c r="I14" s="4"/>
      <c r="J14" s="5"/>
      <c r="K14" s="4"/>
      <c r="L14" s="4"/>
    </row>
    <row r="15" customFormat="false" ht="24.95" hidden="false" customHeight="true" outlineLevel="0" collapsed="false">
      <c r="A15" s="4" t="s">
        <v>6</v>
      </c>
      <c r="B15" s="8"/>
      <c r="C15" s="8"/>
      <c r="D15" s="8"/>
      <c r="E15" s="8"/>
      <c r="F15" s="8"/>
      <c r="G15" s="8"/>
      <c r="H15" s="8"/>
      <c r="I15" s="8"/>
      <c r="J15" s="9"/>
      <c r="K15" s="8"/>
      <c r="L15" s="8"/>
    </row>
    <row r="17" customFormat="false" ht="18.75" hidden="false" customHeight="false" outlineLevel="0" collapsed="false">
      <c r="A17" s="10" t="s">
        <v>7</v>
      </c>
      <c r="B17" s="10"/>
      <c r="C17" s="10"/>
      <c r="D17" s="10"/>
      <c r="E17" s="10"/>
      <c r="F17" s="10"/>
      <c r="G17" s="10"/>
      <c r="H17" s="10"/>
      <c r="I17" s="10"/>
      <c r="J17" s="10"/>
      <c r="K17" s="10"/>
      <c r="L17" s="10"/>
    </row>
    <row r="19" customFormat="false" ht="50.1" hidden="false" customHeight="true" outlineLevel="0" collapsed="false">
      <c r="A19" s="1" t="n">
        <v>1</v>
      </c>
      <c r="B19" s="11" t="s">
        <v>8</v>
      </c>
      <c r="C19" s="11"/>
      <c r="D19" s="11"/>
      <c r="E19" s="11"/>
      <c r="F19" s="11"/>
      <c r="G19" s="11"/>
      <c r="H19" s="11"/>
      <c r="I19" s="11"/>
      <c r="J19" s="12" t="s">
        <v>9</v>
      </c>
      <c r="L19" s="13" t="n">
        <f aca="false">VLOOKUP(J19,scores,2,0)</f>
        <v>10</v>
      </c>
      <c r="O19" s="14"/>
      <c r="P19" s="14"/>
      <c r="Q19" s="14"/>
      <c r="R19" s="14"/>
    </row>
    <row r="20" customFormat="false" ht="15" hidden="false" customHeight="false" outlineLevel="0" collapsed="false">
      <c r="A20" s="15" t="s">
        <v>9</v>
      </c>
      <c r="B20" s="16" t="s">
        <v>10</v>
      </c>
      <c r="L20" s="17"/>
      <c r="O20" s="14"/>
      <c r="P20" s="18" t="s">
        <v>9</v>
      </c>
      <c r="Q20" s="18" t="n">
        <v>10</v>
      </c>
      <c r="R20" s="14"/>
    </row>
    <row r="21" customFormat="false" ht="15" hidden="false" customHeight="false" outlineLevel="0" collapsed="false">
      <c r="A21" s="15" t="s">
        <v>11</v>
      </c>
      <c r="B21" s="16" t="s">
        <v>12</v>
      </c>
      <c r="L21" s="17"/>
      <c r="O21" s="14"/>
      <c r="P21" s="18" t="s">
        <v>11</v>
      </c>
      <c r="Q21" s="18" t="n">
        <v>20</v>
      </c>
      <c r="R21" s="14"/>
    </row>
    <row r="22" customFormat="false" ht="15" hidden="false" customHeight="false" outlineLevel="0" collapsed="false">
      <c r="A22" s="15" t="s">
        <v>13</v>
      </c>
      <c r="B22" s="16" t="s">
        <v>14</v>
      </c>
      <c r="L22" s="17"/>
      <c r="O22" s="14"/>
      <c r="P22" s="18" t="s">
        <v>13</v>
      </c>
      <c r="Q22" s="18" t="n">
        <v>30</v>
      </c>
      <c r="R22" s="14"/>
    </row>
    <row r="23" customFormat="false" ht="15" hidden="false" customHeight="false" outlineLevel="0" collapsed="false">
      <c r="A23" s="15" t="s">
        <v>15</v>
      </c>
      <c r="B23" s="16" t="s">
        <v>16</v>
      </c>
      <c r="L23" s="17"/>
      <c r="O23" s="14"/>
      <c r="P23" s="18" t="s">
        <v>15</v>
      </c>
      <c r="Q23" s="18" t="n">
        <v>40</v>
      </c>
      <c r="R23" s="14"/>
    </row>
    <row r="24" customFormat="false" ht="15" hidden="false" customHeight="false" outlineLevel="0" collapsed="false">
      <c r="L24" s="17"/>
      <c r="O24" s="14"/>
      <c r="P24" s="14"/>
      <c r="Q24" s="14"/>
      <c r="R24" s="14"/>
    </row>
    <row r="25" customFormat="false" ht="50.1" hidden="false" customHeight="true" outlineLevel="0" collapsed="false">
      <c r="A25" s="1" t="n">
        <v>2</v>
      </c>
      <c r="B25" s="19" t="s">
        <v>17</v>
      </c>
      <c r="C25" s="19"/>
      <c r="D25" s="19"/>
      <c r="E25" s="19"/>
      <c r="F25" s="19"/>
      <c r="G25" s="19"/>
      <c r="H25" s="19"/>
      <c r="I25" s="19"/>
      <c r="J25" s="12" t="s">
        <v>9</v>
      </c>
      <c r="L25" s="13" t="n">
        <f aca="false">VLOOKUP(J25,scores,2,0)</f>
        <v>10</v>
      </c>
    </row>
    <row r="26" customFormat="false" ht="15" hidden="false" customHeight="false" outlineLevel="0" collapsed="false">
      <c r="A26" s="15" t="s">
        <v>9</v>
      </c>
      <c r="B26" s="16" t="s">
        <v>18</v>
      </c>
      <c r="L26" s="17"/>
    </row>
    <row r="27" customFormat="false" ht="15" hidden="false" customHeight="false" outlineLevel="0" collapsed="false">
      <c r="A27" s="15" t="s">
        <v>11</v>
      </c>
      <c r="B27" s="16" t="s">
        <v>19</v>
      </c>
      <c r="L27" s="17"/>
    </row>
    <row r="28" customFormat="false" ht="15" hidden="false" customHeight="false" outlineLevel="0" collapsed="false">
      <c r="A28" s="15" t="s">
        <v>13</v>
      </c>
      <c r="B28" s="16" t="s">
        <v>20</v>
      </c>
      <c r="L28" s="17"/>
    </row>
    <row r="29" customFormat="false" ht="15" hidden="false" customHeight="false" outlineLevel="0" collapsed="false">
      <c r="A29" s="15" t="s">
        <v>15</v>
      </c>
      <c r="B29" s="16" t="s">
        <v>21</v>
      </c>
      <c r="L29" s="17"/>
    </row>
    <row r="30" customFormat="false" ht="15" hidden="false" customHeight="false" outlineLevel="0" collapsed="false">
      <c r="L30" s="17"/>
    </row>
    <row r="31" customFormat="false" ht="50.1" hidden="false" customHeight="true" outlineLevel="0" collapsed="false">
      <c r="A31" s="1" t="n">
        <v>3</v>
      </c>
      <c r="B31" s="11" t="s">
        <v>22</v>
      </c>
      <c r="C31" s="11"/>
      <c r="D31" s="11"/>
      <c r="E31" s="11"/>
      <c r="F31" s="11"/>
      <c r="G31" s="11"/>
      <c r="H31" s="11"/>
      <c r="I31" s="11"/>
      <c r="J31" s="12" t="s">
        <v>9</v>
      </c>
      <c r="L31" s="13" t="n">
        <f aca="false">VLOOKUP(J31,scores,2,0)</f>
        <v>10</v>
      </c>
    </row>
    <row r="32" customFormat="false" ht="15" hidden="false" customHeight="false" outlineLevel="0" collapsed="false">
      <c r="A32" s="15" t="s">
        <v>9</v>
      </c>
      <c r="B32" s="16" t="s">
        <v>23</v>
      </c>
      <c r="L32" s="17"/>
    </row>
    <row r="33" customFormat="false" ht="15" hidden="false" customHeight="false" outlineLevel="0" collapsed="false">
      <c r="A33" s="15" t="s">
        <v>11</v>
      </c>
      <c r="B33" s="16" t="s">
        <v>24</v>
      </c>
      <c r="L33" s="17"/>
    </row>
    <row r="34" customFormat="false" ht="15" hidden="false" customHeight="false" outlineLevel="0" collapsed="false">
      <c r="A34" s="15" t="s">
        <v>13</v>
      </c>
      <c r="B34" s="16" t="s">
        <v>25</v>
      </c>
      <c r="L34" s="17"/>
    </row>
    <row r="35" customFormat="false" ht="15" hidden="false" customHeight="false" outlineLevel="0" collapsed="false">
      <c r="A35" s="15" t="s">
        <v>15</v>
      </c>
      <c r="B35" s="16" t="s">
        <v>26</v>
      </c>
      <c r="L35" s="17"/>
    </row>
    <row r="36" customFormat="false" ht="15" hidden="false" customHeight="false" outlineLevel="0" collapsed="false">
      <c r="L36" s="17"/>
    </row>
    <row r="37" customFormat="false" ht="50.1" hidden="false" customHeight="true" outlineLevel="0" collapsed="false">
      <c r="A37" s="1" t="n">
        <v>4</v>
      </c>
      <c r="B37" s="19" t="s">
        <v>27</v>
      </c>
      <c r="C37" s="19"/>
      <c r="D37" s="19"/>
      <c r="E37" s="19"/>
      <c r="F37" s="19"/>
      <c r="G37" s="19"/>
      <c r="H37" s="19"/>
      <c r="I37" s="19"/>
      <c r="J37" s="12" t="s">
        <v>9</v>
      </c>
      <c r="L37" s="13" t="n">
        <f aca="false">VLOOKUP(J37,scores,2,0)</f>
        <v>10</v>
      </c>
    </row>
    <row r="38" customFormat="false" ht="15" hidden="false" customHeight="false" outlineLevel="0" collapsed="false">
      <c r="A38" s="15" t="s">
        <v>9</v>
      </c>
      <c r="B38" s="16" t="s">
        <v>28</v>
      </c>
      <c r="L38" s="17"/>
    </row>
    <row r="39" customFormat="false" ht="15" hidden="false" customHeight="false" outlineLevel="0" collapsed="false">
      <c r="A39" s="15" t="s">
        <v>11</v>
      </c>
      <c r="B39" s="16" t="s">
        <v>29</v>
      </c>
      <c r="L39" s="17"/>
    </row>
    <row r="40" customFormat="false" ht="15" hidden="false" customHeight="false" outlineLevel="0" collapsed="false">
      <c r="A40" s="15" t="s">
        <v>13</v>
      </c>
      <c r="B40" s="16" t="s">
        <v>30</v>
      </c>
      <c r="L40" s="17"/>
    </row>
    <row r="41" customFormat="false" ht="15" hidden="false" customHeight="false" outlineLevel="0" collapsed="false">
      <c r="A41" s="15" t="s">
        <v>15</v>
      </c>
      <c r="B41" s="16" t="s">
        <v>31</v>
      </c>
      <c r="L41" s="17"/>
    </row>
    <row r="42" customFormat="false" ht="15" hidden="false" customHeight="false" outlineLevel="0" collapsed="false">
      <c r="L42" s="17"/>
    </row>
    <row r="43" customFormat="false" ht="50.1" hidden="false" customHeight="true" outlineLevel="0" collapsed="false">
      <c r="A43" s="1" t="n">
        <v>5</v>
      </c>
      <c r="B43" s="19" t="s">
        <v>32</v>
      </c>
      <c r="C43" s="19"/>
      <c r="D43" s="19"/>
      <c r="E43" s="19"/>
      <c r="F43" s="19"/>
      <c r="G43" s="19"/>
      <c r="H43" s="19"/>
      <c r="I43" s="19"/>
      <c r="J43" s="12" t="s">
        <v>9</v>
      </c>
      <c r="L43" s="13" t="n">
        <f aca="false">VLOOKUP(J43,scores,2,0)</f>
        <v>10</v>
      </c>
    </row>
    <row r="44" customFormat="false" ht="15" hidden="false" customHeight="false" outlineLevel="0" collapsed="false">
      <c r="A44" s="15" t="s">
        <v>9</v>
      </c>
      <c r="B44" s="16" t="s">
        <v>33</v>
      </c>
      <c r="L44" s="17"/>
    </row>
    <row r="45" customFormat="false" ht="15" hidden="false" customHeight="false" outlineLevel="0" collapsed="false">
      <c r="A45" s="15" t="s">
        <v>11</v>
      </c>
      <c r="B45" s="16" t="s">
        <v>34</v>
      </c>
      <c r="L45" s="17"/>
    </row>
    <row r="46" customFormat="false" ht="15" hidden="false" customHeight="false" outlineLevel="0" collapsed="false">
      <c r="A46" s="15" t="s">
        <v>13</v>
      </c>
      <c r="B46" s="16" t="s">
        <v>35</v>
      </c>
      <c r="L46" s="17"/>
    </row>
    <row r="47" customFormat="false" ht="15" hidden="false" customHeight="false" outlineLevel="0" collapsed="false">
      <c r="A47" s="15" t="s">
        <v>15</v>
      </c>
      <c r="B47" s="16" t="s">
        <v>36</v>
      </c>
      <c r="L47" s="17"/>
    </row>
    <row r="48" customFormat="false" ht="15" hidden="false" customHeight="false" outlineLevel="0" collapsed="false">
      <c r="L48" s="17"/>
    </row>
    <row r="49" customFormat="false" ht="50.1" hidden="false" customHeight="true" outlineLevel="0" collapsed="false">
      <c r="A49" s="1" t="n">
        <v>6</v>
      </c>
      <c r="B49" s="11" t="s">
        <v>37</v>
      </c>
      <c r="C49" s="11"/>
      <c r="D49" s="11"/>
      <c r="E49" s="11"/>
      <c r="F49" s="11"/>
      <c r="G49" s="11"/>
      <c r="H49" s="11"/>
      <c r="I49" s="11"/>
      <c r="J49" s="12" t="s">
        <v>9</v>
      </c>
      <c r="L49" s="13" t="n">
        <f aca="false">VLOOKUP(J49,scores,2,0)</f>
        <v>10</v>
      </c>
    </row>
    <row r="50" customFormat="false" ht="15" hidden="false" customHeight="false" outlineLevel="0" collapsed="false">
      <c r="A50" s="15" t="s">
        <v>9</v>
      </c>
      <c r="B50" s="16" t="s">
        <v>38</v>
      </c>
      <c r="L50" s="17"/>
    </row>
    <row r="51" customFormat="false" ht="15" hidden="false" customHeight="false" outlineLevel="0" collapsed="false">
      <c r="A51" s="15" t="s">
        <v>11</v>
      </c>
      <c r="B51" s="16" t="s">
        <v>39</v>
      </c>
      <c r="L51" s="17"/>
    </row>
    <row r="52" customFormat="false" ht="15" hidden="false" customHeight="false" outlineLevel="0" collapsed="false">
      <c r="A52" s="15" t="s">
        <v>13</v>
      </c>
      <c r="B52" s="16" t="s">
        <v>40</v>
      </c>
      <c r="L52" s="17"/>
    </row>
    <row r="53" customFormat="false" ht="15" hidden="false" customHeight="false" outlineLevel="0" collapsed="false">
      <c r="A53" s="15" t="s">
        <v>15</v>
      </c>
      <c r="B53" s="16" t="s">
        <v>41</v>
      </c>
      <c r="L53" s="17"/>
    </row>
    <row r="54" customFormat="false" ht="15" hidden="false" customHeight="false" outlineLevel="0" collapsed="false">
      <c r="L54" s="17"/>
    </row>
    <row r="55" customFormat="false" ht="50.1" hidden="false" customHeight="true" outlineLevel="0" collapsed="false">
      <c r="A55" s="1" t="n">
        <v>7</v>
      </c>
      <c r="B55" s="11" t="s">
        <v>42</v>
      </c>
      <c r="C55" s="11"/>
      <c r="D55" s="11"/>
      <c r="E55" s="11"/>
      <c r="F55" s="11"/>
      <c r="G55" s="11"/>
      <c r="H55" s="11"/>
      <c r="I55" s="11"/>
      <c r="J55" s="12" t="s">
        <v>9</v>
      </c>
      <c r="L55" s="13" t="n">
        <f aca="false">VLOOKUP(J55,scores,2,0)</f>
        <v>10</v>
      </c>
    </row>
    <row r="56" customFormat="false" ht="15" hidden="false" customHeight="false" outlineLevel="0" collapsed="false">
      <c r="A56" s="15" t="s">
        <v>9</v>
      </c>
      <c r="B56" s="16" t="s">
        <v>43</v>
      </c>
      <c r="L56" s="17"/>
    </row>
    <row r="57" customFormat="false" ht="15" hidden="false" customHeight="false" outlineLevel="0" collapsed="false">
      <c r="A57" s="15" t="s">
        <v>11</v>
      </c>
      <c r="B57" s="16" t="s">
        <v>44</v>
      </c>
      <c r="L57" s="17"/>
    </row>
    <row r="58" customFormat="false" ht="15" hidden="false" customHeight="false" outlineLevel="0" collapsed="false">
      <c r="A58" s="15" t="s">
        <v>13</v>
      </c>
      <c r="B58" s="16" t="s">
        <v>45</v>
      </c>
      <c r="L58" s="17"/>
    </row>
    <row r="59" customFormat="false" ht="15" hidden="false" customHeight="false" outlineLevel="0" collapsed="false">
      <c r="A59" s="15" t="s">
        <v>15</v>
      </c>
      <c r="B59" s="16" t="s">
        <v>46</v>
      </c>
      <c r="L59" s="17"/>
    </row>
    <row r="60" customFormat="false" ht="15" hidden="false" customHeight="false" outlineLevel="0" collapsed="false">
      <c r="L60" s="17"/>
    </row>
    <row r="61" customFormat="false" ht="50.1" hidden="false" customHeight="true" outlineLevel="0" collapsed="false">
      <c r="A61" s="1" t="n">
        <v>8</v>
      </c>
      <c r="B61" s="11" t="s">
        <v>47</v>
      </c>
      <c r="C61" s="11"/>
      <c r="D61" s="11"/>
      <c r="E61" s="11"/>
      <c r="F61" s="11"/>
      <c r="G61" s="11"/>
      <c r="H61" s="11"/>
      <c r="I61" s="11"/>
      <c r="J61" s="12" t="s">
        <v>9</v>
      </c>
      <c r="L61" s="13" t="n">
        <f aca="false">VLOOKUP(J61,scores,2,0)</f>
        <v>10</v>
      </c>
    </row>
    <row r="62" customFormat="false" ht="15" hidden="false" customHeight="false" outlineLevel="0" collapsed="false">
      <c r="A62" s="15" t="s">
        <v>9</v>
      </c>
      <c r="B62" s="16" t="s">
        <v>48</v>
      </c>
      <c r="L62" s="17"/>
    </row>
    <row r="63" customFormat="false" ht="15" hidden="false" customHeight="false" outlineLevel="0" collapsed="false">
      <c r="A63" s="15" t="s">
        <v>11</v>
      </c>
      <c r="B63" s="16" t="s">
        <v>49</v>
      </c>
      <c r="L63" s="17"/>
    </row>
    <row r="64" customFormat="false" ht="15" hidden="false" customHeight="false" outlineLevel="0" collapsed="false">
      <c r="A64" s="15" t="s">
        <v>13</v>
      </c>
      <c r="B64" s="16" t="s">
        <v>50</v>
      </c>
      <c r="L64" s="17"/>
    </row>
    <row r="65" customFormat="false" ht="15" hidden="false" customHeight="false" outlineLevel="0" collapsed="false">
      <c r="A65" s="15" t="s">
        <v>15</v>
      </c>
      <c r="B65" s="16" t="s">
        <v>51</v>
      </c>
      <c r="L65" s="17"/>
    </row>
    <row r="66" customFormat="false" ht="15" hidden="false" customHeight="false" outlineLevel="0" collapsed="false">
      <c r="L66" s="17"/>
    </row>
    <row r="67" customFormat="false" ht="50.1" hidden="false" customHeight="true" outlineLevel="0" collapsed="false">
      <c r="A67" s="1" t="n">
        <v>9</v>
      </c>
      <c r="B67" s="20" t="s">
        <v>52</v>
      </c>
      <c r="C67" s="20"/>
      <c r="D67" s="20"/>
      <c r="E67" s="20"/>
      <c r="F67" s="20"/>
      <c r="G67" s="20"/>
      <c r="H67" s="20"/>
      <c r="I67" s="20"/>
      <c r="J67" s="12" t="s">
        <v>9</v>
      </c>
      <c r="L67" s="13" t="n">
        <f aca="false">VLOOKUP(J67,scores,2,0)</f>
        <v>10</v>
      </c>
    </row>
    <row r="68" customFormat="false" ht="15" hidden="false" customHeight="false" outlineLevel="0" collapsed="false">
      <c r="A68" s="15" t="s">
        <v>9</v>
      </c>
      <c r="B68" s="16" t="s">
        <v>53</v>
      </c>
      <c r="L68" s="17"/>
    </row>
    <row r="69" customFormat="false" ht="15" hidden="false" customHeight="false" outlineLevel="0" collapsed="false">
      <c r="A69" s="15" t="s">
        <v>11</v>
      </c>
      <c r="B69" s="16" t="s">
        <v>54</v>
      </c>
      <c r="L69" s="17"/>
    </row>
    <row r="70" customFormat="false" ht="15" hidden="false" customHeight="false" outlineLevel="0" collapsed="false">
      <c r="A70" s="15" t="s">
        <v>13</v>
      </c>
      <c r="B70" s="16" t="s">
        <v>55</v>
      </c>
      <c r="L70" s="17"/>
    </row>
    <row r="71" customFormat="false" ht="15" hidden="false" customHeight="false" outlineLevel="0" collapsed="false">
      <c r="A71" s="15" t="s">
        <v>15</v>
      </c>
      <c r="B71" s="16" t="s">
        <v>56</v>
      </c>
      <c r="L71" s="17"/>
    </row>
    <row r="72" customFormat="false" ht="15" hidden="false" customHeight="false" outlineLevel="0" collapsed="false">
      <c r="L72" s="17"/>
    </row>
    <row r="73" customFormat="false" ht="50.1" hidden="false" customHeight="true" outlineLevel="0" collapsed="false">
      <c r="A73" s="1" t="n">
        <v>10</v>
      </c>
      <c r="B73" s="20" t="s">
        <v>57</v>
      </c>
      <c r="C73" s="20"/>
      <c r="D73" s="20"/>
      <c r="E73" s="20"/>
      <c r="F73" s="20"/>
      <c r="G73" s="20"/>
      <c r="H73" s="20"/>
      <c r="I73" s="20"/>
      <c r="J73" s="12" t="s">
        <v>9</v>
      </c>
      <c r="L73" s="13" t="n">
        <f aca="false">VLOOKUP(J73,scores,2,0)</f>
        <v>10</v>
      </c>
    </row>
    <row r="74" customFormat="false" ht="15" hidden="false" customHeight="false" outlineLevel="0" collapsed="false">
      <c r="A74" s="15" t="s">
        <v>9</v>
      </c>
      <c r="B74" s="16" t="s">
        <v>58</v>
      </c>
      <c r="L74" s="17"/>
    </row>
    <row r="75" customFormat="false" ht="15" hidden="false" customHeight="false" outlineLevel="0" collapsed="false">
      <c r="A75" s="15" t="s">
        <v>11</v>
      </c>
      <c r="B75" s="16" t="s">
        <v>59</v>
      </c>
      <c r="L75" s="17"/>
    </row>
    <row r="76" customFormat="false" ht="15" hidden="false" customHeight="false" outlineLevel="0" collapsed="false">
      <c r="A76" s="15" t="s">
        <v>13</v>
      </c>
      <c r="B76" s="16" t="s">
        <v>60</v>
      </c>
      <c r="L76" s="17"/>
    </row>
    <row r="77" customFormat="false" ht="15" hidden="false" customHeight="false" outlineLevel="0" collapsed="false">
      <c r="A77" s="15" t="s">
        <v>15</v>
      </c>
      <c r="B77" s="16" t="s">
        <v>61</v>
      </c>
      <c r="L77" s="17"/>
    </row>
    <row r="78" customFormat="false" ht="15" hidden="false" customHeight="false" outlineLevel="0" collapsed="false">
      <c r="L78" s="17"/>
    </row>
    <row r="79" customFormat="false" ht="50.1" hidden="false" customHeight="true" outlineLevel="0" collapsed="false">
      <c r="A79" s="1" t="n">
        <v>11</v>
      </c>
      <c r="B79" s="20" t="s">
        <v>62</v>
      </c>
      <c r="C79" s="20"/>
      <c r="D79" s="20"/>
      <c r="E79" s="20"/>
      <c r="F79" s="20"/>
      <c r="G79" s="20"/>
      <c r="H79" s="20"/>
      <c r="I79" s="20"/>
      <c r="J79" s="12" t="s">
        <v>15</v>
      </c>
      <c r="L79" s="13" t="n">
        <f aca="false">VLOOKUP(J79,scores,2,0)</f>
        <v>40</v>
      </c>
    </row>
    <row r="80" customFormat="false" ht="15" hidden="false" customHeight="false" outlineLevel="0" collapsed="false">
      <c r="A80" s="15" t="s">
        <v>9</v>
      </c>
      <c r="B80" s="16" t="s">
        <v>63</v>
      </c>
      <c r="L80" s="17"/>
    </row>
    <row r="81" customFormat="false" ht="15" hidden="false" customHeight="false" outlineLevel="0" collapsed="false">
      <c r="A81" s="15" t="s">
        <v>11</v>
      </c>
      <c r="B81" s="16" t="s">
        <v>64</v>
      </c>
      <c r="L81" s="17"/>
    </row>
    <row r="82" customFormat="false" ht="15" hidden="false" customHeight="false" outlineLevel="0" collapsed="false">
      <c r="A82" s="15" t="s">
        <v>13</v>
      </c>
      <c r="B82" s="16" t="s">
        <v>65</v>
      </c>
      <c r="L82" s="17"/>
    </row>
    <row r="83" customFormat="false" ht="15" hidden="false" customHeight="false" outlineLevel="0" collapsed="false">
      <c r="A83" s="15" t="s">
        <v>15</v>
      </c>
      <c r="B83" s="16" t="s">
        <v>66</v>
      </c>
      <c r="L83" s="17"/>
    </row>
    <row r="84" customFormat="false" ht="15" hidden="false" customHeight="false" outlineLevel="0" collapsed="false">
      <c r="L84" s="17"/>
    </row>
    <row r="85" customFormat="false" ht="50.1" hidden="false" customHeight="true" outlineLevel="0" collapsed="false">
      <c r="A85" s="1" t="n">
        <v>12</v>
      </c>
      <c r="B85" s="20" t="s">
        <v>67</v>
      </c>
      <c r="C85" s="20"/>
      <c r="D85" s="20"/>
      <c r="E85" s="20"/>
      <c r="F85" s="20"/>
      <c r="G85" s="20"/>
      <c r="H85" s="20"/>
      <c r="I85" s="20"/>
      <c r="J85" s="12" t="s">
        <v>15</v>
      </c>
      <c r="L85" s="13" t="n">
        <f aca="false">VLOOKUP(J85,scores,2,0)</f>
        <v>40</v>
      </c>
    </row>
    <row r="86" customFormat="false" ht="15" hidden="false" customHeight="false" outlineLevel="0" collapsed="false">
      <c r="A86" s="15" t="s">
        <v>9</v>
      </c>
      <c r="B86" s="16" t="s">
        <v>68</v>
      </c>
    </row>
    <row r="87" customFormat="false" ht="15" hidden="false" customHeight="false" outlineLevel="0" collapsed="false">
      <c r="A87" s="15" t="s">
        <v>11</v>
      </c>
      <c r="B87" s="16" t="s">
        <v>69</v>
      </c>
    </row>
    <row r="88" customFormat="false" ht="15" hidden="false" customHeight="false" outlineLevel="0" collapsed="false">
      <c r="A88" s="15" t="s">
        <v>13</v>
      </c>
      <c r="B88" s="16" t="s">
        <v>70</v>
      </c>
    </row>
    <row r="89" customFormat="false" ht="15" hidden="false" customHeight="false" outlineLevel="0" collapsed="false">
      <c r="A89" s="15" t="s">
        <v>15</v>
      </c>
      <c r="B89" s="16" t="s">
        <v>71</v>
      </c>
    </row>
    <row r="91" customFormat="false" ht="15" hidden="false" customHeight="false" outlineLevel="0" collapsed="false">
      <c r="A91" s="2" t="s">
        <v>72</v>
      </c>
      <c r="B91" s="2" t="s">
        <v>73</v>
      </c>
      <c r="D91" s="2" t="s">
        <v>74</v>
      </c>
      <c r="F91" s="2" t="s">
        <v>75</v>
      </c>
      <c r="H91" s="2" t="s">
        <v>76</v>
      </c>
    </row>
    <row r="92" customFormat="false" ht="15.75" hidden="false" customHeight="false" outlineLevel="0" collapsed="false">
      <c r="A92" s="2"/>
    </row>
    <row r="93" customFormat="false" ht="15.75" hidden="false" customHeight="false" outlineLevel="0" collapsed="false">
      <c r="A93" s="2"/>
      <c r="B93" s="21" t="s">
        <v>77</v>
      </c>
      <c r="C93" s="21"/>
      <c r="D93" s="21"/>
      <c r="E93" s="22" t="n">
        <f aca="false">SUM($L$19,$L$25,$L$31,$L$37,$L$43,$L$49,$L$55,$L$61,$L$67,$L$73,$L$79,$L$85)</f>
        <v>180</v>
      </c>
    </row>
    <row r="94" s="24" customFormat="true" ht="15" hidden="false" customHeight="false" outlineLevel="0" collapsed="false">
      <c r="A94" s="23"/>
      <c r="E94" s="14"/>
      <c r="J94" s="23"/>
    </row>
    <row r="95" customFormat="false" ht="15" hidden="false" customHeight="false" outlineLevel="0" collapsed="false">
      <c r="A95" s="2"/>
    </row>
    <row r="97" customFormat="false" ht="18.75" hidden="false" customHeight="false" outlineLevel="0" collapsed="false">
      <c r="A97" s="10" t="s">
        <v>78</v>
      </c>
      <c r="B97" s="10"/>
      <c r="C97" s="10"/>
      <c r="D97" s="10"/>
      <c r="E97" s="10"/>
      <c r="F97" s="10"/>
      <c r="G97" s="10"/>
      <c r="H97" s="10"/>
      <c r="I97" s="10"/>
      <c r="J97" s="10"/>
      <c r="K97" s="10"/>
      <c r="L97" s="10"/>
    </row>
    <row r="98" customFormat="false" ht="30.75" hidden="false" customHeight="true" outlineLevel="0" collapsed="false">
      <c r="A98" s="25" t="s">
        <v>79</v>
      </c>
      <c r="B98" s="25"/>
      <c r="C98" s="25"/>
      <c r="D98" s="25"/>
      <c r="E98" s="25"/>
      <c r="F98" s="25"/>
      <c r="G98" s="25"/>
      <c r="H98" s="25"/>
      <c r="I98" s="25"/>
      <c r="J98" s="25"/>
      <c r="K98" s="25"/>
      <c r="L98" s="25"/>
    </row>
    <row r="99" customFormat="false" ht="15.75" hidden="false" customHeight="false" outlineLevel="0" collapsed="false"/>
    <row r="100" customFormat="false" ht="15.75" hidden="false" customHeight="false" outlineLevel="0" collapsed="false">
      <c r="B100" s="1"/>
      <c r="C100" s="26" t="s">
        <v>80</v>
      </c>
      <c r="D100" s="27" t="s">
        <v>81</v>
      </c>
      <c r="E100" s="26" t="s">
        <v>82</v>
      </c>
      <c r="F100" s="26" t="s">
        <v>83</v>
      </c>
      <c r="G100" s="28" t="s">
        <v>84</v>
      </c>
      <c r="J100" s="2"/>
      <c r="K100" s="1"/>
    </row>
    <row r="101" customFormat="false" ht="15" hidden="false" customHeight="false" outlineLevel="0" collapsed="false">
      <c r="B101" s="1"/>
      <c r="C101" s="29" t="s">
        <v>85</v>
      </c>
      <c r="D101" s="30" t="s">
        <v>86</v>
      </c>
      <c r="E101" s="31" t="n">
        <v>0</v>
      </c>
      <c r="F101" s="29" t="s">
        <v>87</v>
      </c>
      <c r="G101" s="32"/>
      <c r="J101" s="2"/>
      <c r="K101" s="1"/>
    </row>
    <row r="102" customFormat="false" ht="15" hidden="false" customHeight="false" outlineLevel="0" collapsed="false">
      <c r="B102" s="1"/>
      <c r="C102" s="33" t="s">
        <v>88</v>
      </c>
      <c r="D102" s="34" t="s">
        <v>89</v>
      </c>
      <c r="E102" s="35" t="n">
        <v>1</v>
      </c>
      <c r="F102" s="33" t="s">
        <v>90</v>
      </c>
      <c r="G102" s="36"/>
      <c r="J102" s="2"/>
      <c r="K102" s="1"/>
    </row>
    <row r="103" customFormat="false" ht="15" hidden="false" customHeight="false" outlineLevel="0" collapsed="false">
      <c r="B103" s="1"/>
      <c r="C103" s="33" t="s">
        <v>91</v>
      </c>
      <c r="D103" s="34" t="s">
        <v>92</v>
      </c>
      <c r="E103" s="35" t="n">
        <v>1</v>
      </c>
      <c r="F103" s="33" t="s">
        <v>93</v>
      </c>
      <c r="G103" s="36"/>
      <c r="J103" s="2"/>
      <c r="K103" s="1"/>
    </row>
    <row r="104" customFormat="false" ht="15" hidden="false" customHeight="false" outlineLevel="0" collapsed="false">
      <c r="B104" s="1"/>
      <c r="C104" s="33" t="s">
        <v>94</v>
      </c>
      <c r="D104" s="34" t="s">
        <v>95</v>
      </c>
      <c r="E104" s="35" t="n">
        <v>0</v>
      </c>
      <c r="F104" s="33" t="s">
        <v>96</v>
      </c>
      <c r="G104" s="36"/>
      <c r="J104" s="2"/>
      <c r="K104" s="1"/>
    </row>
    <row r="105" customFormat="false" ht="30" hidden="false" customHeight="false" outlineLevel="0" collapsed="false">
      <c r="B105" s="1"/>
      <c r="C105" s="37" t="s">
        <v>97</v>
      </c>
      <c r="D105" s="34" t="s">
        <v>98</v>
      </c>
      <c r="E105" s="35" t="n">
        <v>1</v>
      </c>
      <c r="F105" s="33" t="s">
        <v>99</v>
      </c>
      <c r="G105" s="36"/>
      <c r="J105" s="2"/>
      <c r="K105" s="1"/>
    </row>
    <row r="106" customFormat="false" ht="30" hidden="false" customHeight="false" outlineLevel="0" collapsed="false">
      <c r="B106" s="1"/>
      <c r="C106" s="37" t="s">
        <v>100</v>
      </c>
      <c r="D106" s="34" t="s">
        <v>101</v>
      </c>
      <c r="E106" s="35" t="n">
        <v>1</v>
      </c>
      <c r="F106" s="33" t="s">
        <v>102</v>
      </c>
      <c r="G106" s="36"/>
      <c r="J106" s="2"/>
      <c r="K106" s="1"/>
    </row>
    <row r="107" customFormat="false" ht="30.75" hidden="false" customHeight="false" outlineLevel="0" collapsed="false">
      <c r="B107" s="1"/>
      <c r="C107" s="38" t="s">
        <v>103</v>
      </c>
      <c r="D107" s="39" t="s">
        <v>102</v>
      </c>
      <c r="E107" s="40" t="n">
        <v>1</v>
      </c>
      <c r="F107" s="41" t="s">
        <v>101</v>
      </c>
      <c r="G107" s="42"/>
      <c r="J107" s="2"/>
      <c r="K107" s="1"/>
    </row>
    <row r="108" s="45" customFormat="true" ht="15" hidden="false" customHeight="false" outlineLevel="0" collapsed="false">
      <c r="A108" s="43"/>
      <c r="B108" s="43"/>
      <c r="C108" s="44"/>
      <c r="K108" s="43"/>
      <c r="O108" s="46" t="s">
        <v>104</v>
      </c>
      <c r="P108" s="47" t="s">
        <v>105</v>
      </c>
    </row>
    <row r="109" s="45" customFormat="true" ht="15" hidden="false" customHeight="false" outlineLevel="0" collapsed="false">
      <c r="A109" s="43"/>
      <c r="B109" s="43"/>
      <c r="C109" s="48" t="s">
        <v>106</v>
      </c>
      <c r="D109" s="48"/>
      <c r="E109" s="48"/>
      <c r="F109" s="48"/>
      <c r="G109" s="48"/>
      <c r="K109" s="43"/>
      <c r="O109" s="33" t="s">
        <v>107</v>
      </c>
      <c r="P109" s="36" t="s">
        <v>108</v>
      </c>
    </row>
    <row r="110" s="45" customFormat="true" ht="15" hidden="false" customHeight="false" outlineLevel="0" collapsed="false">
      <c r="A110" s="43"/>
      <c r="B110" s="43"/>
      <c r="C110" s="44"/>
      <c r="K110" s="43"/>
      <c r="O110" s="33" t="s">
        <v>109</v>
      </c>
      <c r="P110" s="36" t="s">
        <v>110</v>
      </c>
    </row>
    <row r="111" customFormat="false" ht="15" hidden="false" customHeight="false" outlineLevel="0" collapsed="false">
      <c r="B111" s="1"/>
      <c r="D111" s="49" t="s">
        <v>111</v>
      </c>
      <c r="E111" s="50" t="n">
        <f aca="false">SUM($E$101:$E$107)</f>
        <v>5</v>
      </c>
      <c r="F111" s="45"/>
      <c r="G111" s="45"/>
      <c r="J111" s="2"/>
      <c r="K111" s="1"/>
      <c r="O111" s="33" t="s">
        <v>112</v>
      </c>
      <c r="P111" s="36" t="s">
        <v>113</v>
      </c>
    </row>
    <row r="112" customFormat="false" ht="15.75" hidden="false" customHeight="false" outlineLevel="0" collapsed="false">
      <c r="A112" s="23"/>
      <c r="B112" s="23"/>
      <c r="C112" s="24"/>
      <c r="D112" s="24"/>
      <c r="E112" s="24"/>
      <c r="F112" s="24"/>
      <c r="G112" s="24"/>
      <c r="H112" s="24"/>
      <c r="I112" s="24"/>
      <c r="J112" s="24"/>
      <c r="K112" s="23"/>
      <c r="L112" s="24"/>
      <c r="M112" s="24"/>
      <c r="N112" s="24"/>
      <c r="O112" s="41" t="s">
        <v>114</v>
      </c>
      <c r="P112" s="42" t="s">
        <v>115</v>
      </c>
      <c r="Q112" s="24"/>
    </row>
    <row r="113" customFormat="false" ht="15.75" hidden="false" customHeight="false" outlineLevel="0" collapsed="false">
      <c r="Q113" s="24"/>
    </row>
    <row r="114" customFormat="false" ht="15.75" hidden="false" customHeight="false" outlineLevel="0" collapsed="false">
      <c r="B114" s="26" t="s">
        <v>116</v>
      </c>
      <c r="C114" s="26"/>
      <c r="D114" s="28" t="s">
        <v>117</v>
      </c>
      <c r="E114" s="28"/>
      <c r="F114" s="28"/>
      <c r="G114" s="28"/>
      <c r="H114" s="28"/>
      <c r="I114" s="28"/>
      <c r="J114" s="28"/>
      <c r="K114" s="28"/>
    </row>
    <row r="115" customFormat="false" ht="45.75" hidden="false" customHeight="false" outlineLevel="0" collapsed="false">
      <c r="B115" s="26"/>
      <c r="C115" s="26"/>
      <c r="D115" s="51" t="n">
        <v>0</v>
      </c>
      <c r="E115" s="52" t="n">
        <v>1</v>
      </c>
      <c r="F115" s="52" t="n">
        <v>2</v>
      </c>
      <c r="G115" s="52" t="n">
        <v>3</v>
      </c>
      <c r="H115" s="52" t="n">
        <v>4</v>
      </c>
      <c r="I115" s="52" t="n">
        <v>5</v>
      </c>
      <c r="J115" s="52" t="n">
        <v>6</v>
      </c>
      <c r="K115" s="53" t="n">
        <v>7</v>
      </c>
      <c r="O115" s="54" t="s">
        <v>118</v>
      </c>
      <c r="P115" s="55" t="s">
        <v>119</v>
      </c>
      <c r="Q115" s="55" t="s">
        <v>120</v>
      </c>
      <c r="R115" s="56" t="s">
        <v>121</v>
      </c>
    </row>
    <row r="116" customFormat="false" ht="15" hidden="false" customHeight="false" outlineLevel="0" collapsed="false">
      <c r="B116" s="57" t="n">
        <v>120</v>
      </c>
      <c r="C116" s="58" t="n">
        <v>150</v>
      </c>
      <c r="D116" s="59" t="s">
        <v>122</v>
      </c>
      <c r="E116" s="60" t="s">
        <v>122</v>
      </c>
      <c r="F116" s="60" t="s">
        <v>122</v>
      </c>
      <c r="G116" s="60" t="s">
        <v>122</v>
      </c>
      <c r="H116" s="60" t="s">
        <v>122</v>
      </c>
      <c r="I116" s="60" t="s">
        <v>122</v>
      </c>
      <c r="J116" s="60" t="s">
        <v>123</v>
      </c>
      <c r="K116" s="58" t="s">
        <v>123</v>
      </c>
      <c r="O116" s="57" t="s">
        <v>122</v>
      </c>
      <c r="P116" s="60" t="s">
        <v>124</v>
      </c>
      <c r="Q116" s="60" t="s">
        <v>125</v>
      </c>
      <c r="R116" s="58" t="s">
        <v>126</v>
      </c>
    </row>
    <row r="117" customFormat="false" ht="15" hidden="false" customHeight="false" outlineLevel="0" collapsed="false">
      <c r="B117" s="61" t="n">
        <v>151</v>
      </c>
      <c r="C117" s="62" t="n">
        <v>200</v>
      </c>
      <c r="D117" s="63" t="s">
        <v>122</v>
      </c>
      <c r="E117" s="64" t="s">
        <v>122</v>
      </c>
      <c r="F117" s="64" t="s">
        <v>123</v>
      </c>
      <c r="G117" s="64" t="s">
        <v>123</v>
      </c>
      <c r="H117" s="64" t="s">
        <v>123</v>
      </c>
      <c r="I117" s="64" t="s">
        <v>123</v>
      </c>
      <c r="J117" s="64" t="s">
        <v>127</v>
      </c>
      <c r="K117" s="62" t="s">
        <v>127</v>
      </c>
      <c r="O117" s="61" t="s">
        <v>123</v>
      </c>
      <c r="P117" s="64" t="s">
        <v>128</v>
      </c>
      <c r="Q117" s="64" t="s">
        <v>129</v>
      </c>
      <c r="R117" s="62" t="s">
        <v>130</v>
      </c>
    </row>
    <row r="118" customFormat="false" ht="15" hidden="false" customHeight="false" outlineLevel="0" collapsed="false">
      <c r="B118" s="61" t="n">
        <v>201</v>
      </c>
      <c r="C118" s="62" t="n">
        <v>300</v>
      </c>
      <c r="D118" s="63" t="s">
        <v>123</v>
      </c>
      <c r="E118" s="64" t="s">
        <v>123</v>
      </c>
      <c r="F118" s="64" t="s">
        <v>127</v>
      </c>
      <c r="G118" s="64" t="s">
        <v>127</v>
      </c>
      <c r="H118" s="64" t="s">
        <v>127</v>
      </c>
      <c r="I118" s="64" t="s">
        <v>127</v>
      </c>
      <c r="J118" s="64" t="s">
        <v>131</v>
      </c>
      <c r="K118" s="62" t="s">
        <v>131</v>
      </c>
      <c r="O118" s="61" t="s">
        <v>127</v>
      </c>
      <c r="P118" s="64" t="s">
        <v>132</v>
      </c>
      <c r="Q118" s="64" t="s">
        <v>133</v>
      </c>
      <c r="R118" s="62" t="s">
        <v>134</v>
      </c>
    </row>
    <row r="119" customFormat="false" ht="15" hidden="false" customHeight="false" outlineLevel="0" collapsed="false">
      <c r="B119" s="61" t="n">
        <v>301</v>
      </c>
      <c r="C119" s="62" t="n">
        <v>400</v>
      </c>
      <c r="D119" s="63" t="s">
        <v>123</v>
      </c>
      <c r="E119" s="64" t="s">
        <v>127</v>
      </c>
      <c r="F119" s="64" t="s">
        <v>127</v>
      </c>
      <c r="G119" s="64" t="s">
        <v>131</v>
      </c>
      <c r="H119" s="64" t="s">
        <v>131</v>
      </c>
      <c r="I119" s="64" t="s">
        <v>131</v>
      </c>
      <c r="J119" s="64" t="s">
        <v>135</v>
      </c>
      <c r="K119" s="62" t="s">
        <v>135</v>
      </c>
      <c r="O119" s="61" t="s">
        <v>131</v>
      </c>
      <c r="P119" s="64" t="s">
        <v>136</v>
      </c>
      <c r="Q119" s="64" t="s">
        <v>137</v>
      </c>
      <c r="R119" s="62" t="s">
        <v>138</v>
      </c>
    </row>
    <row r="120" customFormat="false" ht="15.75" hidden="false" customHeight="false" outlineLevel="0" collapsed="false">
      <c r="B120" s="65" t="n">
        <v>401</v>
      </c>
      <c r="C120" s="66" t="n">
        <v>480</v>
      </c>
      <c r="D120" s="67" t="s">
        <v>127</v>
      </c>
      <c r="E120" s="68" t="s">
        <v>131</v>
      </c>
      <c r="F120" s="68" t="s">
        <v>131</v>
      </c>
      <c r="G120" s="68" t="s">
        <v>131</v>
      </c>
      <c r="H120" s="68" t="s">
        <v>135</v>
      </c>
      <c r="I120" s="68" t="s">
        <v>135</v>
      </c>
      <c r="J120" s="68" t="s">
        <v>135</v>
      </c>
      <c r="K120" s="66" t="s">
        <v>135</v>
      </c>
      <c r="O120" s="65" t="s">
        <v>135</v>
      </c>
      <c r="P120" s="68" t="s">
        <v>139</v>
      </c>
      <c r="Q120" s="68" t="s">
        <v>124</v>
      </c>
      <c r="R120" s="66" t="s">
        <v>138</v>
      </c>
    </row>
    <row r="121" customFormat="false" ht="15" hidden="false" customHeight="false" outlineLevel="0" collapsed="false">
      <c r="B121" s="43"/>
      <c r="C121" s="45"/>
      <c r="D121" s="45"/>
      <c r="E121" s="45"/>
      <c r="F121" s="45"/>
      <c r="G121" s="45"/>
      <c r="H121" s="45"/>
      <c r="I121" s="45"/>
      <c r="J121" s="45"/>
      <c r="K121" s="43"/>
    </row>
    <row r="122" customFormat="false" ht="15" hidden="false" customHeight="false" outlineLevel="0" collapsed="false">
      <c r="B122" s="43"/>
      <c r="C122" s="45"/>
      <c r="D122" s="45"/>
    </row>
    <row r="123" customFormat="false" ht="15" hidden="false" customHeight="false" outlineLevel="0" collapsed="false">
      <c r="B123" s="43"/>
      <c r="C123" s="45"/>
      <c r="D123" s="49" t="s">
        <v>140</v>
      </c>
      <c r="F123" s="69" t="str">
        <f aca="false">INDEX(Risk_Demo_Mat,MATCH(Risk_Score,Risk_Mat,1),MATCH(Demo_Score,Demo_Mat,0))</f>
        <v>CI</v>
      </c>
    </row>
    <row r="124" customFormat="false" ht="15.75" hidden="false" customHeight="false" outlineLevel="0" collapsed="false">
      <c r="B124" s="43"/>
      <c r="C124" s="45"/>
      <c r="D124" s="45"/>
    </row>
    <row r="125" customFormat="false" ht="30.75" hidden="false" customHeight="false" outlineLevel="0" collapsed="false">
      <c r="B125" s="43"/>
      <c r="D125" s="45"/>
      <c r="E125" s="70"/>
      <c r="F125" s="71" t="s">
        <v>141</v>
      </c>
      <c r="G125" s="55" t="s">
        <v>142</v>
      </c>
      <c r="H125" s="72" t="s">
        <v>143</v>
      </c>
      <c r="I125" s="70" t="s">
        <v>144</v>
      </c>
      <c r="K125" s="45"/>
    </row>
    <row r="126" customFormat="false" ht="20.1" hidden="false" customHeight="true" outlineLevel="0" collapsed="false">
      <c r="B126" s="43"/>
      <c r="C126" s="45"/>
      <c r="E126" s="73" t="s">
        <v>145</v>
      </c>
      <c r="F126" s="74" t="n">
        <f aca="false">VLOOKUP($F$123,Workings!$B$35:$J$39,COLUMNS(Workings!$B$35:C35),0)</f>
        <v>0</v>
      </c>
      <c r="G126" s="75" t="n">
        <f aca="false">VLOOKUP($F$123,Workings!$B$35:$J$39,COLUMNS(Workings!$B$35:E35),0)</f>
        <v>0.5</v>
      </c>
      <c r="H126" s="76" t="n">
        <f aca="false">VLOOKUP($F$123,Workings!$B$35:$J$39,COLUMNS(Workings!$B$35:G35),0)</f>
        <v>0.15</v>
      </c>
      <c r="I126" s="77" t="n">
        <f aca="false">VLOOKUP($F$123,Workings!$B$35:$J$39,COLUMNS(Workings!$B$35:I35),0)</f>
        <v>0.06875</v>
      </c>
    </row>
    <row r="127" customFormat="false" ht="20.1" hidden="false" customHeight="true" outlineLevel="0" collapsed="false">
      <c r="B127" s="43"/>
      <c r="C127" s="45"/>
      <c r="D127" s="45"/>
      <c r="E127" s="78" t="s">
        <v>146</v>
      </c>
      <c r="F127" s="79" t="n">
        <f aca="false">VLOOKUP($F$123,Workings!$B$35:$J$39,COLUMNS(Workings!$B$35:D36),0)</f>
        <v>0.35</v>
      </c>
      <c r="G127" s="80" t="n">
        <f aca="false">VLOOKUP($F$123,Workings!$B$35:$J$39,COLUMNS(Workings!$B$35:F36),0)</f>
        <v>0.7</v>
      </c>
      <c r="H127" s="81" t="n">
        <f aca="false">VLOOKUP($F$123,Workings!$B$35:$J$39,COLUMNS(Workings!$B$35:H36),0)</f>
        <v>0.3</v>
      </c>
      <c r="I127" s="82" t="n">
        <f aca="false">VLOOKUP($F$123,Workings!$B$35:$J$39,COLUMNS(Workings!$B$35:J36),0)</f>
        <v>0.08325</v>
      </c>
      <c r="K127" s="43"/>
    </row>
    <row r="128" s="24" customFormat="true" ht="8.1" hidden="false" customHeight="true" outlineLevel="0" collapsed="false">
      <c r="A128" s="23"/>
      <c r="B128" s="83"/>
      <c r="C128" s="14"/>
      <c r="D128" s="14"/>
      <c r="E128" s="84"/>
      <c r="F128" s="85"/>
      <c r="G128" s="85"/>
      <c r="H128" s="85"/>
      <c r="I128" s="86"/>
      <c r="J128" s="23"/>
      <c r="K128" s="83"/>
    </row>
    <row r="129" customFormat="false" ht="15.75" hidden="false" customHeight="false" outlineLevel="0" collapsed="false">
      <c r="B129" s="43"/>
      <c r="C129" s="45"/>
      <c r="D129" s="45"/>
      <c r="E129" s="87" t="s">
        <v>147</v>
      </c>
      <c r="F129" s="88" t="n">
        <v>0.12</v>
      </c>
      <c r="G129" s="89" t="n">
        <v>0.08</v>
      </c>
      <c r="H129" s="90" t="n">
        <v>0.055</v>
      </c>
      <c r="I129" s="45"/>
      <c r="J129" s="45"/>
      <c r="K129" s="43"/>
    </row>
    <row r="130" customFormat="false" ht="15" hidden="false" customHeight="false" outlineLevel="0" collapsed="false">
      <c r="B130" s="43"/>
      <c r="C130" s="45"/>
      <c r="D130" s="45"/>
      <c r="E130" s="91"/>
      <c r="F130" s="92"/>
      <c r="G130" s="92"/>
      <c r="H130" s="45"/>
      <c r="I130" s="45"/>
      <c r="J130" s="45"/>
      <c r="K130" s="43"/>
    </row>
    <row r="131" customFormat="false" ht="15" hidden="false" customHeight="false" outlineLevel="0" collapsed="false">
      <c r="K131" s="43"/>
    </row>
    <row r="132" customFormat="false" ht="15" hidden="false" customHeight="false" outlineLevel="0" collapsed="false">
      <c r="K132" s="43"/>
    </row>
    <row r="133" customFormat="false" ht="18.75" hidden="false" customHeight="false" outlineLevel="0" collapsed="false">
      <c r="A133" s="10" t="s">
        <v>148</v>
      </c>
      <c r="B133" s="10"/>
      <c r="C133" s="10"/>
      <c r="D133" s="10"/>
      <c r="E133" s="10"/>
      <c r="F133" s="10"/>
      <c r="G133" s="10"/>
      <c r="H133" s="10"/>
      <c r="I133" s="10"/>
      <c r="J133" s="10"/>
      <c r="K133" s="10"/>
      <c r="L133" s="10"/>
    </row>
    <row r="134" customFormat="false" ht="15" hidden="false" customHeight="false" outlineLevel="0" collapsed="false">
      <c r="K134" s="43"/>
    </row>
    <row r="135" customFormat="false" ht="15" hidden="false" customHeight="false" outlineLevel="0" collapsed="false">
      <c r="A135" s="1" t="n">
        <v>1</v>
      </c>
      <c r="B135" s="2" t="s">
        <v>149</v>
      </c>
      <c r="K135" s="43"/>
    </row>
    <row r="136" customFormat="false" ht="15" hidden="false" customHeight="false" outlineLevel="0" collapsed="false">
      <c r="A136" s="1" t="n">
        <v>2</v>
      </c>
      <c r="B136" s="2" t="s">
        <v>150</v>
      </c>
      <c r="K136" s="43"/>
    </row>
    <row r="137" customFormat="false" ht="15" hidden="false" customHeight="false" outlineLevel="0" collapsed="false">
      <c r="A137" s="1" t="n">
        <v>3</v>
      </c>
      <c r="B137" s="2" t="s">
        <v>151</v>
      </c>
      <c r="K137" s="43"/>
    </row>
    <row r="138" customFormat="false" ht="15" hidden="false" customHeight="false" outlineLevel="0" collapsed="false">
      <c r="B138" s="43"/>
      <c r="C138" s="45"/>
      <c r="D138" s="45"/>
      <c r="E138" s="91"/>
      <c r="F138" s="92"/>
      <c r="G138" s="92"/>
      <c r="H138" s="45"/>
      <c r="I138" s="45"/>
      <c r="J138" s="45"/>
      <c r="K138" s="43"/>
    </row>
    <row r="139" customFormat="false" ht="15" hidden="false" customHeight="false" outlineLevel="0" collapsed="false">
      <c r="B139" s="43"/>
      <c r="C139" s="45"/>
      <c r="D139" s="45"/>
      <c r="E139" s="91"/>
      <c r="F139" s="92"/>
      <c r="G139" s="92"/>
      <c r="H139" s="45"/>
      <c r="I139" s="45"/>
      <c r="J139" s="45"/>
      <c r="K139" s="43"/>
    </row>
    <row r="140" customFormat="false" ht="15" hidden="false" customHeight="false" outlineLevel="0" collapsed="false">
      <c r="B140" s="43"/>
      <c r="C140" s="45"/>
      <c r="D140" s="45"/>
      <c r="E140" s="91"/>
      <c r="F140" s="92"/>
      <c r="G140" s="92"/>
      <c r="H140" s="45"/>
      <c r="I140" s="45"/>
      <c r="J140" s="45"/>
      <c r="K140" s="43"/>
    </row>
    <row r="141" customFormat="false" ht="15" hidden="false" customHeight="false" outlineLevel="0" collapsed="false">
      <c r="B141" s="43"/>
      <c r="C141" s="45"/>
      <c r="D141" s="45"/>
      <c r="E141" s="91"/>
      <c r="F141" s="92"/>
      <c r="G141" s="92"/>
      <c r="H141" s="45"/>
      <c r="I141" s="45"/>
      <c r="J141" s="45"/>
      <c r="K141" s="43"/>
    </row>
    <row r="142" customFormat="false" ht="15" hidden="false" customHeight="false" outlineLevel="0" collapsed="false">
      <c r="B142" s="43"/>
      <c r="C142" s="45"/>
      <c r="D142" s="45"/>
      <c r="E142" s="91"/>
      <c r="F142" s="92"/>
      <c r="G142" s="92"/>
      <c r="H142" s="45"/>
      <c r="I142" s="45"/>
      <c r="J142" s="45"/>
      <c r="K142" s="43"/>
    </row>
    <row r="165" customFormat="false" ht="15" hidden="false" customHeight="false" outlineLevel="0" collapsed="false">
      <c r="H165" s="45"/>
      <c r="J165" s="24"/>
      <c r="K165" s="24"/>
      <c r="L165" s="93"/>
    </row>
    <row r="166" customFormat="false" ht="15" hidden="false" customHeight="false" outlineLevel="0" collapsed="false">
      <c r="I166" s="45"/>
      <c r="J166" s="45"/>
    </row>
    <row r="167" customFormat="false" ht="15" hidden="false" customHeight="false" outlineLevel="0" collapsed="false">
      <c r="J167" s="2"/>
    </row>
    <row r="168" customFormat="false" ht="15" hidden="false" customHeight="false" outlineLevel="0" collapsed="false">
      <c r="J168" s="2"/>
    </row>
    <row r="169" customFormat="false" ht="15" hidden="false" customHeight="false" outlineLevel="0" collapsed="false">
      <c r="J169" s="2"/>
    </row>
    <row r="187" customFormat="false" ht="15" hidden="false" customHeight="false" outlineLevel="0" collapsed="false">
      <c r="J187" s="24"/>
      <c r="K187" s="24"/>
    </row>
    <row r="188" customFormat="false" ht="15" hidden="false" customHeight="false" outlineLevel="0" collapsed="false">
      <c r="J188" s="24"/>
      <c r="K188" s="24"/>
    </row>
    <row r="189" customFormat="false" ht="15" hidden="false" customHeight="false" outlineLevel="0" collapsed="false">
      <c r="J189" s="24"/>
    </row>
    <row r="190" customFormat="false" ht="15" hidden="false" customHeight="false" outlineLevel="0" collapsed="false">
      <c r="J190" s="24"/>
    </row>
  </sheetData>
  <mergeCells count="22">
    <mergeCell ref="A7:P7"/>
    <mergeCell ref="A11:L12"/>
    <mergeCell ref="A17:L17"/>
    <mergeCell ref="B19:I19"/>
    <mergeCell ref="B25:I25"/>
    <mergeCell ref="B31:I31"/>
    <mergeCell ref="B37:I37"/>
    <mergeCell ref="B43:I43"/>
    <mergeCell ref="B49:I49"/>
    <mergeCell ref="B55:I55"/>
    <mergeCell ref="B61:I61"/>
    <mergeCell ref="B67:I67"/>
    <mergeCell ref="B73:I73"/>
    <mergeCell ref="B79:I79"/>
    <mergeCell ref="B85:I85"/>
    <mergeCell ref="B93:D93"/>
    <mergeCell ref="A97:L97"/>
    <mergeCell ref="A98:L98"/>
    <mergeCell ref="C109:G109"/>
    <mergeCell ref="B114:C115"/>
    <mergeCell ref="D114:K114"/>
    <mergeCell ref="A133:L133"/>
  </mergeCells>
  <dataValidations count="1">
    <dataValidation allowBlank="true" operator="between" showDropDown="false" showErrorMessage="true" showInputMessage="true" sqref="J19 J25 J31 J37 J43 J49 J55 J61 J67 J73 J79 J85" type="list">
      <formula1>"a,b,c,d"</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6:AE39"/>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Y19" activeCellId="0" sqref="Y19"/>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10.29"/>
    <col collapsed="false" customWidth="true" hidden="false" outlineLevel="0" max="7" min="3" style="0" width="8.67"/>
    <col collapsed="false" customWidth="true" hidden="false" outlineLevel="0" max="8" min="8" style="0" width="10.85"/>
    <col collapsed="false" customWidth="true" hidden="false" outlineLevel="0" max="13" min="9" style="0" width="8.67"/>
    <col collapsed="false" customWidth="true" hidden="false" outlineLevel="0" max="14" min="14" style="0" width="11.71"/>
    <col collapsed="false" customWidth="true" hidden="false" outlineLevel="0" max="17" min="15" style="0" width="8.67"/>
    <col collapsed="false" customWidth="true" hidden="false" outlineLevel="0" max="18" min="18" style="0" width="9.85"/>
    <col collapsed="false" customWidth="true" hidden="false" outlineLevel="0" max="19" min="19" style="0" width="8.67"/>
    <col collapsed="false" customWidth="true" hidden="false" outlineLevel="0" max="20" min="20" style="0" width="10.85"/>
    <col collapsed="false" customWidth="true" hidden="false" outlineLevel="0" max="23" min="21" style="0" width="8.67"/>
    <col collapsed="false" customWidth="true" hidden="false" outlineLevel="0" max="24" min="24" style="0" width="7.86"/>
    <col collapsed="false" customWidth="true" hidden="false" outlineLevel="0" max="25" min="25" style="0" width="8.67"/>
    <col collapsed="false" customWidth="true" hidden="false" outlineLevel="0" max="26" min="26" style="0" width="10.29"/>
    <col collapsed="false" customWidth="true" hidden="false" outlineLevel="0" max="1025" min="27" style="0" width="8.67"/>
  </cols>
  <sheetData>
    <row r="6" customFormat="false" ht="15" hidden="false" customHeight="false" outlineLevel="0" collapsed="false">
      <c r="B6" s="94" t="s">
        <v>152</v>
      </c>
    </row>
    <row r="7" customFormat="false" ht="15" hidden="false" customHeight="false" outlineLevel="0" collapsed="false">
      <c r="C7" s="95" t="s">
        <v>141</v>
      </c>
      <c r="D7" s="95" t="s">
        <v>142</v>
      </c>
      <c r="E7" s="95" t="s">
        <v>143</v>
      </c>
      <c r="I7" s="95" t="s">
        <v>141</v>
      </c>
      <c r="J7" s="95" t="s">
        <v>142</v>
      </c>
      <c r="K7" s="95" t="s">
        <v>143</v>
      </c>
      <c r="O7" s="95" t="s">
        <v>141</v>
      </c>
      <c r="P7" s="95" t="s">
        <v>142</v>
      </c>
      <c r="Q7" s="95" t="s">
        <v>143</v>
      </c>
      <c r="U7" s="95" t="s">
        <v>141</v>
      </c>
      <c r="V7" s="95" t="s">
        <v>142</v>
      </c>
      <c r="W7" s="95" t="s">
        <v>143</v>
      </c>
      <c r="AA7" s="95" t="s">
        <v>141</v>
      </c>
      <c r="AB7" s="95" t="s">
        <v>142</v>
      </c>
      <c r="AC7" s="95" t="s">
        <v>143</v>
      </c>
    </row>
    <row r="8" s="101" customFormat="true" ht="15" hidden="false" customHeight="false" outlineLevel="0" collapsed="false">
      <c r="A8" s="96"/>
      <c r="B8" s="97"/>
      <c r="C8" s="98" t="s">
        <v>124</v>
      </c>
      <c r="D8" s="98" t="s">
        <v>125</v>
      </c>
      <c r="E8" s="98" t="s">
        <v>126</v>
      </c>
      <c r="F8" s="99"/>
      <c r="G8" s="99"/>
      <c r="H8" s="100"/>
      <c r="I8" s="98" t="s">
        <v>153</v>
      </c>
      <c r="J8" s="98" t="s">
        <v>154</v>
      </c>
      <c r="K8" s="98" t="s">
        <v>155</v>
      </c>
      <c r="O8" s="98" t="s">
        <v>125</v>
      </c>
      <c r="P8" s="98" t="s">
        <v>156</v>
      </c>
      <c r="Q8" s="98" t="s">
        <v>157</v>
      </c>
      <c r="U8" s="98" t="s">
        <v>158</v>
      </c>
      <c r="V8" s="98" t="s">
        <v>159</v>
      </c>
      <c r="W8" s="98" t="s">
        <v>160</v>
      </c>
      <c r="AA8" s="98" t="s">
        <v>161</v>
      </c>
      <c r="AB8" s="98" t="s">
        <v>138</v>
      </c>
      <c r="AC8" s="98" t="s">
        <v>162</v>
      </c>
    </row>
    <row r="9" s="101" customFormat="true" ht="13.8" hidden="false" customHeight="false" outlineLevel="0" collapsed="false">
      <c r="B9" s="102" t="s">
        <v>122</v>
      </c>
      <c r="C9" s="102"/>
      <c r="D9" s="102"/>
      <c r="E9" s="102"/>
      <c r="F9" s="102"/>
      <c r="G9" s="96"/>
      <c r="H9" s="102" t="s">
        <v>123</v>
      </c>
      <c r="I9" s="102"/>
      <c r="J9" s="102"/>
      <c r="K9" s="102"/>
      <c r="L9" s="102"/>
      <c r="N9" s="103" t="s">
        <v>127</v>
      </c>
      <c r="O9" s="103"/>
      <c r="P9" s="103"/>
      <c r="Q9" s="103"/>
      <c r="R9" s="103"/>
      <c r="S9" s="100"/>
      <c r="T9" s="103" t="s">
        <v>131</v>
      </c>
      <c r="U9" s="103"/>
      <c r="V9" s="103"/>
      <c r="W9" s="103"/>
      <c r="X9" s="103"/>
      <c r="Z9" s="103" t="s">
        <v>135</v>
      </c>
      <c r="AA9" s="103"/>
      <c r="AB9" s="103"/>
      <c r="AC9" s="103"/>
      <c r="AD9" s="103"/>
    </row>
    <row r="10" s="104" customFormat="true" ht="23.85" hidden="false" customHeight="false" outlineLevel="0" collapsed="false">
      <c r="B10" s="105" t="s">
        <v>163</v>
      </c>
      <c r="C10" s="106" t="s">
        <v>164</v>
      </c>
      <c r="D10" s="106" t="s">
        <v>165</v>
      </c>
      <c r="E10" s="106" t="s">
        <v>166</v>
      </c>
      <c r="F10" s="107" t="s">
        <v>167</v>
      </c>
      <c r="G10" s="96"/>
      <c r="H10" s="105" t="s">
        <v>163</v>
      </c>
      <c r="I10" s="106" t="s">
        <v>164</v>
      </c>
      <c r="J10" s="106" t="s">
        <v>165</v>
      </c>
      <c r="K10" s="106" t="s">
        <v>166</v>
      </c>
      <c r="L10" s="107" t="s">
        <v>167</v>
      </c>
      <c r="M10" s="101"/>
      <c r="N10" s="105" t="s">
        <v>163</v>
      </c>
      <c r="O10" s="108" t="s">
        <v>164</v>
      </c>
      <c r="P10" s="108" t="s">
        <v>165</v>
      </c>
      <c r="Q10" s="108" t="s">
        <v>166</v>
      </c>
      <c r="R10" s="107" t="s">
        <v>167</v>
      </c>
      <c r="S10" s="101"/>
      <c r="T10" s="109" t="s">
        <v>163</v>
      </c>
      <c r="U10" s="110" t="s">
        <v>164</v>
      </c>
      <c r="V10" s="108" t="s">
        <v>165</v>
      </c>
      <c r="W10" s="111" t="s">
        <v>166</v>
      </c>
      <c r="X10" s="109" t="s">
        <v>167</v>
      </c>
      <c r="Y10" s="101"/>
      <c r="Z10" s="109" t="s">
        <v>163</v>
      </c>
      <c r="AA10" s="112" t="s">
        <v>164</v>
      </c>
      <c r="AB10" s="106" t="s">
        <v>165</v>
      </c>
      <c r="AC10" s="113" t="s">
        <v>166</v>
      </c>
      <c r="AD10" s="109" t="s">
        <v>167</v>
      </c>
    </row>
    <row r="11" s="104" customFormat="true" ht="15" hidden="false" customHeight="false" outlineLevel="0" collapsed="false">
      <c r="B11" s="114" t="n">
        <f aca="false">SUM(C11:E11)</f>
        <v>1</v>
      </c>
      <c r="C11" s="115" t="n">
        <v>0</v>
      </c>
      <c r="D11" s="115" t="n">
        <v>0.3</v>
      </c>
      <c r="E11" s="115" t="n">
        <v>0.7</v>
      </c>
      <c r="F11" s="116" t="n">
        <f aca="false">SUMPRODUCT(C11:E11,'The Portfolio'!$F$129:$H$129)</f>
        <v>0.0625</v>
      </c>
      <c r="G11" s="96"/>
      <c r="H11" s="117" t="n">
        <f aca="false">SUM(I11:K11)</f>
        <v>1</v>
      </c>
      <c r="I11" s="118" t="n">
        <v>0</v>
      </c>
      <c r="J11" s="118" t="n">
        <v>0.55</v>
      </c>
      <c r="K11" s="118" t="n">
        <v>0.45</v>
      </c>
      <c r="L11" s="119" t="n">
        <f aca="false">SUMPRODUCT(I11:K11,'The Portfolio'!$F$129:$H$129)</f>
        <v>0.06875</v>
      </c>
      <c r="M11" s="101"/>
      <c r="N11" s="120" t="n">
        <f aca="false">SUM(O11:Q11)</f>
        <v>1</v>
      </c>
      <c r="O11" s="121" t="n">
        <v>0.3</v>
      </c>
      <c r="P11" s="121" t="n">
        <v>0.35</v>
      </c>
      <c r="Q11" s="121" t="n">
        <v>0.35</v>
      </c>
      <c r="R11" s="122" t="n">
        <f aca="false">SUMPRODUCT(O11:Q11,'The Portfolio'!$F$129:$H$129)</f>
        <v>0.08325</v>
      </c>
      <c r="S11" s="101"/>
      <c r="T11" s="123" t="n">
        <f aca="false">SUM(U11:W11)</f>
        <v>1</v>
      </c>
      <c r="U11" s="124" t="n">
        <v>0.6</v>
      </c>
      <c r="V11" s="121" t="n">
        <v>0.25</v>
      </c>
      <c r="W11" s="125" t="n">
        <v>0.15</v>
      </c>
      <c r="X11" s="126" t="n">
        <f aca="false">SUMPRODUCT(U11:W11,'The Portfolio'!$F$129:$H$129)</f>
        <v>0.10025</v>
      </c>
      <c r="Y11" s="101"/>
      <c r="Z11" s="127" t="n">
        <f aca="false">SUM(AA11:AC11)</f>
        <v>1</v>
      </c>
      <c r="AA11" s="128" t="n">
        <v>0.85</v>
      </c>
      <c r="AB11" s="129" t="n">
        <v>0.1</v>
      </c>
      <c r="AC11" s="130" t="n">
        <v>0.05</v>
      </c>
      <c r="AD11" s="131" t="n">
        <f aca="false">SUMPRODUCT(AA11:AC11,'The Portfolio'!$F$129:$H$129)</f>
        <v>0.11275</v>
      </c>
    </row>
    <row r="12" s="101" customFormat="true" ht="15" hidden="false" customHeight="false" outlineLevel="0" collapsed="false">
      <c r="B12" s="117" t="n">
        <f aca="false">SUM(C12:E12)</f>
        <v>1</v>
      </c>
      <c r="C12" s="118" t="n">
        <v>0</v>
      </c>
      <c r="D12" s="118" t="n">
        <v>0.35</v>
      </c>
      <c r="E12" s="118" t="n">
        <v>0.65</v>
      </c>
      <c r="F12" s="119" t="n">
        <f aca="false">SUMPRODUCT(C12:E12,'The Portfolio'!$F$129:$H$129)</f>
        <v>0.06375</v>
      </c>
      <c r="G12" s="96"/>
      <c r="H12" s="117" t="n">
        <f aca="false">SUM(I12:K12)</f>
        <v>1</v>
      </c>
      <c r="I12" s="118" t="n">
        <v>0.05</v>
      </c>
      <c r="J12" s="118" t="n">
        <v>0.5</v>
      </c>
      <c r="K12" s="118" t="n">
        <v>0.45</v>
      </c>
      <c r="L12" s="119" t="n">
        <f aca="false">SUMPRODUCT(I12:K12,'The Portfolio'!$F$129:$H$129)</f>
        <v>0.07075</v>
      </c>
      <c r="N12" s="117" t="n">
        <f aca="false">SUM(O12:Q12)</f>
        <v>1</v>
      </c>
      <c r="O12" s="118" t="n">
        <v>0.35</v>
      </c>
      <c r="P12" s="118" t="n">
        <v>0.3</v>
      </c>
      <c r="Q12" s="118" t="n">
        <v>0.35</v>
      </c>
      <c r="R12" s="119" t="n">
        <f aca="false">SUMPRODUCT(O12:Q12,'The Portfolio'!$F$129:$H$129)</f>
        <v>0.08525</v>
      </c>
      <c r="T12" s="132" t="n">
        <f aca="false">SUM(U12:W12)</f>
        <v>1</v>
      </c>
      <c r="U12" s="133" t="n">
        <v>0.65</v>
      </c>
      <c r="V12" s="118" t="n">
        <v>0.2</v>
      </c>
      <c r="W12" s="134" t="n">
        <v>0.15</v>
      </c>
      <c r="X12" s="135" t="n">
        <f aca="false">SUMPRODUCT(U12:W12,'The Portfolio'!$F$129:$H$129)</f>
        <v>0.10225</v>
      </c>
      <c r="Z12" s="136" t="n">
        <f aca="false">SUM(AA12:AC12)</f>
        <v>1</v>
      </c>
      <c r="AA12" s="137" t="n">
        <v>0.9</v>
      </c>
      <c r="AB12" s="138" t="n">
        <v>0.05</v>
      </c>
      <c r="AC12" s="139" t="n">
        <v>0.05</v>
      </c>
      <c r="AD12" s="140" t="n">
        <f aca="false">SUMPRODUCT(AA12:AC12,'The Portfolio'!$F$129:$H$129)</f>
        <v>0.11475</v>
      </c>
    </row>
    <row r="13" s="101" customFormat="true" ht="15" hidden="false" customHeight="false" outlineLevel="0" collapsed="false">
      <c r="B13" s="117" t="n">
        <f aca="false">SUM(C13:E13)</f>
        <v>1</v>
      </c>
      <c r="C13" s="118" t="n">
        <v>0</v>
      </c>
      <c r="D13" s="118" t="n">
        <v>0.4</v>
      </c>
      <c r="E13" s="118" t="n">
        <v>0.6</v>
      </c>
      <c r="F13" s="119" t="n">
        <f aca="false">SUMPRODUCT(C13:E13,'The Portfolio'!$F$129:$H$129)</f>
        <v>0.065</v>
      </c>
      <c r="G13" s="96"/>
      <c r="H13" s="117" t="n">
        <f aca="false">SUM(I13:K13)</f>
        <v>1</v>
      </c>
      <c r="I13" s="118" t="n">
        <v>0.1</v>
      </c>
      <c r="J13" s="118" t="n">
        <v>0.45</v>
      </c>
      <c r="K13" s="118" t="n">
        <v>0.45</v>
      </c>
      <c r="L13" s="119" t="n">
        <f aca="false">SUMPRODUCT(I13:K13,'The Portfolio'!$F$129:$H$129)</f>
        <v>0.07275</v>
      </c>
      <c r="N13" s="117" t="n">
        <f aca="false">SUM(O13:Q13)</f>
        <v>1</v>
      </c>
      <c r="O13" s="118" t="n">
        <v>0.4</v>
      </c>
      <c r="P13" s="118" t="n">
        <v>0.25</v>
      </c>
      <c r="Q13" s="118" t="n">
        <v>0.35</v>
      </c>
      <c r="R13" s="119" t="n">
        <f aca="false">SUMPRODUCT(O13:Q13,'The Portfolio'!$F$129:$H$129)</f>
        <v>0.08725</v>
      </c>
      <c r="T13" s="132" t="n">
        <f aca="false">SUM(U13:W13)</f>
        <v>1</v>
      </c>
      <c r="U13" s="133" t="n">
        <v>0.7</v>
      </c>
      <c r="V13" s="118" t="n">
        <v>0.15</v>
      </c>
      <c r="W13" s="134" t="n">
        <v>0.15</v>
      </c>
      <c r="X13" s="135" t="n">
        <f aca="false">SUMPRODUCT(U13:W13,'The Portfolio'!$F$129:$H$129)</f>
        <v>0.10425</v>
      </c>
      <c r="Z13" s="136" t="n">
        <f aca="false">SUM(AA13:AC13)</f>
        <v>1</v>
      </c>
      <c r="AA13" s="137" t="n">
        <v>0.95</v>
      </c>
      <c r="AB13" s="138" t="n">
        <v>0</v>
      </c>
      <c r="AC13" s="139" t="n">
        <v>0.05</v>
      </c>
      <c r="AD13" s="140" t="n">
        <f aca="false">SUMPRODUCT(AA13:AC13,'The Portfolio'!$F$129:$H$129)</f>
        <v>0.11675</v>
      </c>
    </row>
    <row r="14" s="101" customFormat="true" ht="15" hidden="false" customHeight="false" outlineLevel="0" collapsed="false">
      <c r="B14" s="117" t="n">
        <f aca="false">SUM(C14:E14)</f>
        <v>1</v>
      </c>
      <c r="C14" s="118" t="n">
        <v>0</v>
      </c>
      <c r="D14" s="118" t="n">
        <v>0.45</v>
      </c>
      <c r="E14" s="118" t="n">
        <v>0.55</v>
      </c>
      <c r="F14" s="119" t="n">
        <f aca="false">SUMPRODUCT(C14:E14,'The Portfolio'!$F$129:$H$129)</f>
        <v>0.06625</v>
      </c>
      <c r="G14" s="96"/>
      <c r="H14" s="117" t="n">
        <f aca="false">SUM(I14:K14)</f>
        <v>1</v>
      </c>
      <c r="I14" s="118" t="n">
        <v>0.15</v>
      </c>
      <c r="J14" s="118" t="n">
        <v>0.4</v>
      </c>
      <c r="K14" s="118" t="n">
        <v>0.45</v>
      </c>
      <c r="L14" s="119" t="n">
        <f aca="false">SUMPRODUCT(I14:K14,'The Portfolio'!$F$129:$H$129)</f>
        <v>0.07475</v>
      </c>
      <c r="N14" s="117" t="n">
        <f aca="false">SUM(O14:Q14)</f>
        <v>1</v>
      </c>
      <c r="O14" s="118" t="n">
        <v>0.35</v>
      </c>
      <c r="P14" s="118" t="n">
        <v>0.35</v>
      </c>
      <c r="Q14" s="118" t="n">
        <v>0.3</v>
      </c>
      <c r="R14" s="119" t="n">
        <f aca="false">SUMPRODUCT(O14:Q14,'The Portfolio'!$F$129:$H$129)</f>
        <v>0.0865</v>
      </c>
      <c r="T14" s="132" t="n">
        <f aca="false">SUM(U14:W14)</f>
        <v>1</v>
      </c>
      <c r="U14" s="133" t="n">
        <v>0.65</v>
      </c>
      <c r="V14" s="118" t="n">
        <v>0.25</v>
      </c>
      <c r="W14" s="134" t="n">
        <v>0.1</v>
      </c>
      <c r="X14" s="135" t="n">
        <f aca="false">SUMPRODUCT(U14:W14,'The Portfolio'!$F$129:$H$129)</f>
        <v>0.1035</v>
      </c>
      <c r="Z14" s="136" t="n">
        <f aca="false">SUM(AA14:AC14)</f>
        <v>1</v>
      </c>
      <c r="AA14" s="137" t="n">
        <v>0.9</v>
      </c>
      <c r="AB14" s="138" t="n">
        <v>0.1</v>
      </c>
      <c r="AC14" s="139" t="n">
        <v>0</v>
      </c>
      <c r="AD14" s="140" t="n">
        <f aca="false">SUMPRODUCT(AA14:AC14,'The Portfolio'!$F$129:$H$129)</f>
        <v>0.116</v>
      </c>
    </row>
    <row r="15" s="101" customFormat="true" ht="15" hidden="false" customHeight="false" outlineLevel="0" collapsed="false">
      <c r="B15" s="117" t="n">
        <f aca="false">SUM(C15:E15)</f>
        <v>1</v>
      </c>
      <c r="C15" s="118" t="n">
        <v>0</v>
      </c>
      <c r="D15" s="118" t="n">
        <v>0.5</v>
      </c>
      <c r="E15" s="118" t="n">
        <v>0.5</v>
      </c>
      <c r="F15" s="119" t="n">
        <f aca="false">SUMPRODUCT(C15:E15,'The Portfolio'!$F$129:$H$129)</f>
        <v>0.0675</v>
      </c>
      <c r="G15" s="96"/>
      <c r="H15" s="117" t="n">
        <f aca="false">SUM(I15:K15)</f>
        <v>1</v>
      </c>
      <c r="I15" s="118" t="n">
        <v>0.2</v>
      </c>
      <c r="J15" s="118" t="n">
        <v>0.35</v>
      </c>
      <c r="K15" s="118" t="n">
        <v>0.45</v>
      </c>
      <c r="L15" s="119" t="n">
        <f aca="false">SUMPRODUCT(I15:K15,'The Portfolio'!$F$129:$H$129)</f>
        <v>0.07675</v>
      </c>
      <c r="N15" s="117" t="n">
        <f aca="false">SUM(O15:Q15)</f>
        <v>1</v>
      </c>
      <c r="O15" s="118" t="n">
        <v>0.4</v>
      </c>
      <c r="P15" s="118" t="n">
        <v>0.3</v>
      </c>
      <c r="Q15" s="118" t="n">
        <v>0.3</v>
      </c>
      <c r="R15" s="119" t="n">
        <f aca="false">SUMPRODUCT(O15:Q15,'The Portfolio'!$F$129:$H$129)</f>
        <v>0.0885</v>
      </c>
      <c r="T15" s="132" t="n">
        <f aca="false">SUM(U15:W15)</f>
        <v>1</v>
      </c>
      <c r="U15" s="133" t="n">
        <v>0.7</v>
      </c>
      <c r="V15" s="118" t="n">
        <v>0.2</v>
      </c>
      <c r="W15" s="134" t="n">
        <v>0.1</v>
      </c>
      <c r="X15" s="135" t="n">
        <f aca="false">SUMPRODUCT(U15:W15,'The Portfolio'!$F$129:$H$129)</f>
        <v>0.1055</v>
      </c>
      <c r="Z15" s="136" t="n">
        <f aca="false">SUM(AA15:AC15)</f>
        <v>1</v>
      </c>
      <c r="AA15" s="137" t="n">
        <v>0.95</v>
      </c>
      <c r="AB15" s="138" t="n">
        <v>0.05</v>
      </c>
      <c r="AC15" s="139" t="n">
        <v>0</v>
      </c>
      <c r="AD15" s="140" t="n">
        <f aca="false">SUMPRODUCT(AA15:AC15,'The Portfolio'!$F$129:$H$129)</f>
        <v>0.118</v>
      </c>
    </row>
    <row r="16" s="101" customFormat="true" ht="15" hidden="false" customHeight="false" outlineLevel="0" collapsed="false">
      <c r="B16" s="117" t="n">
        <f aca="false">SUM(C16:E16)</f>
        <v>1</v>
      </c>
      <c r="C16" s="118" t="n">
        <v>0</v>
      </c>
      <c r="D16" s="118" t="n">
        <v>0.55</v>
      </c>
      <c r="E16" s="118" t="n">
        <v>0.45</v>
      </c>
      <c r="F16" s="119" t="n">
        <f aca="false">SUMPRODUCT(C16:E16,'The Portfolio'!$F$129:$H$129)</f>
        <v>0.06875</v>
      </c>
      <c r="G16" s="96"/>
      <c r="H16" s="117" t="n">
        <f aca="false">SUM(I16:K16)</f>
        <v>1</v>
      </c>
      <c r="I16" s="118" t="n">
        <v>0.05</v>
      </c>
      <c r="J16" s="118" t="n">
        <v>0.55</v>
      </c>
      <c r="K16" s="118" t="n">
        <v>0.4</v>
      </c>
      <c r="L16" s="119" t="n">
        <f aca="false">SUMPRODUCT(I16:K16,'The Portfolio'!$F$129:$H$129)</f>
        <v>0.072</v>
      </c>
      <c r="N16" s="117" t="n">
        <f aca="false">SUM(O16:Q16)</f>
        <v>1</v>
      </c>
      <c r="O16" s="118" t="n">
        <v>0.45</v>
      </c>
      <c r="P16" s="118" t="n">
        <v>0.25</v>
      </c>
      <c r="Q16" s="118" t="n">
        <v>0.3</v>
      </c>
      <c r="R16" s="119" t="n">
        <f aca="false">SUMPRODUCT(O16:Q16,'The Portfolio'!$F$129:$H$129)</f>
        <v>0.0905</v>
      </c>
      <c r="T16" s="132" t="n">
        <f aca="false">SUM(U16:W16)</f>
        <v>1</v>
      </c>
      <c r="U16" s="133" t="n">
        <v>0.75</v>
      </c>
      <c r="V16" s="118" t="n">
        <v>0.15</v>
      </c>
      <c r="W16" s="134" t="n">
        <v>0.1</v>
      </c>
      <c r="X16" s="135" t="n">
        <f aca="false">SUMPRODUCT(U16:W16,'The Portfolio'!$F$129:$H$129)</f>
        <v>0.1075</v>
      </c>
      <c r="Z16" s="136" t="n">
        <f aca="false">SUM(AA16:AC16)</f>
        <v>1</v>
      </c>
      <c r="AA16" s="137" t="n">
        <v>1</v>
      </c>
      <c r="AB16" s="138" t="n">
        <v>0</v>
      </c>
      <c r="AC16" s="139" t="n">
        <v>0</v>
      </c>
      <c r="AD16" s="140" t="n">
        <f aca="false">SUMPRODUCT(AA16:AC16,'The Portfolio'!$F$129:$H$129)</f>
        <v>0.12</v>
      </c>
    </row>
    <row r="17" s="101" customFormat="true" ht="15" hidden="false" customHeight="false" outlineLevel="0" collapsed="false">
      <c r="B17" s="117" t="n">
        <f aca="false">SUM(C17:E17)</f>
        <v>1</v>
      </c>
      <c r="C17" s="118" t="n">
        <v>0</v>
      </c>
      <c r="D17" s="118" t="n">
        <v>0.6</v>
      </c>
      <c r="E17" s="118" t="n">
        <v>0.4</v>
      </c>
      <c r="F17" s="119" t="n">
        <f aca="false">SUMPRODUCT(C17:E17,'The Portfolio'!$F$129:$H$129)</f>
        <v>0.07</v>
      </c>
      <c r="G17" s="96"/>
      <c r="H17" s="117" t="n">
        <f aca="false">SUM(I17:K17)</f>
        <v>1</v>
      </c>
      <c r="I17" s="118" t="n">
        <v>0.1</v>
      </c>
      <c r="J17" s="118" t="n">
        <v>0.5</v>
      </c>
      <c r="K17" s="118" t="n">
        <v>0.4</v>
      </c>
      <c r="L17" s="119" t="n">
        <f aca="false">SUMPRODUCT(I17:K17,'The Portfolio'!$F$129:$H$129)</f>
        <v>0.074</v>
      </c>
      <c r="N17" s="117" t="n">
        <f aca="false">SUM(O17:Q17)</f>
        <v>1</v>
      </c>
      <c r="O17" s="118" t="n">
        <v>0.4</v>
      </c>
      <c r="P17" s="118" t="n">
        <v>0.35</v>
      </c>
      <c r="Q17" s="118" t="n">
        <v>0.25</v>
      </c>
      <c r="R17" s="119" t="n">
        <f aca="false">SUMPRODUCT(O17:Q17,'The Portfolio'!$F$129:$H$129)</f>
        <v>0.08975</v>
      </c>
      <c r="T17" s="132" t="n">
        <f aca="false">SUM(U17:W17)</f>
        <v>1</v>
      </c>
      <c r="U17" s="133" t="n">
        <v>0.7</v>
      </c>
      <c r="V17" s="118" t="n">
        <v>0.25</v>
      </c>
      <c r="W17" s="134" t="n">
        <v>0.05</v>
      </c>
      <c r="X17" s="135" t="n">
        <f aca="false">SUMPRODUCT(U17:W17,'The Portfolio'!$F$129:$H$129)</f>
        <v>0.10675</v>
      </c>
      <c r="Z17" s="141"/>
      <c r="AA17" s="142"/>
      <c r="AB17" s="143"/>
      <c r="AC17" s="144"/>
      <c r="AD17" s="145"/>
    </row>
    <row r="18" s="101" customFormat="true" ht="15" hidden="false" customHeight="false" outlineLevel="0" collapsed="false">
      <c r="B18" s="146"/>
      <c r="C18" s="147"/>
      <c r="D18" s="147"/>
      <c r="E18" s="147"/>
      <c r="F18" s="148"/>
      <c r="G18" s="96"/>
      <c r="H18" s="117" t="n">
        <f aca="false">SUM(I18:K18)</f>
        <v>1</v>
      </c>
      <c r="I18" s="118" t="n">
        <v>0.15</v>
      </c>
      <c r="J18" s="118" t="n">
        <v>0.45</v>
      </c>
      <c r="K18" s="118" t="n">
        <v>0.4</v>
      </c>
      <c r="L18" s="119" t="n">
        <f aca="false">SUMPRODUCT(I18:K18,'The Portfolio'!$F$129:$H$129)</f>
        <v>0.076</v>
      </c>
      <c r="N18" s="117" t="n">
        <f aca="false">SUM(O18:Q18)</f>
        <v>1</v>
      </c>
      <c r="O18" s="118" t="n">
        <v>0.45</v>
      </c>
      <c r="P18" s="118" t="n">
        <v>0.3</v>
      </c>
      <c r="Q18" s="118" t="n">
        <v>0.25</v>
      </c>
      <c r="R18" s="119" t="n">
        <f aca="false">SUMPRODUCT(O18:Q18,'The Portfolio'!$F$129:$H$129)</f>
        <v>0.09175</v>
      </c>
      <c r="T18" s="132" t="n">
        <f aca="false">SUM(U18:W18)</f>
        <v>1</v>
      </c>
      <c r="U18" s="133" t="n">
        <v>0.75</v>
      </c>
      <c r="V18" s="118" t="n">
        <v>0.2</v>
      </c>
      <c r="W18" s="134" t="n">
        <v>0.05</v>
      </c>
      <c r="X18" s="135" t="n">
        <f aca="false">SUMPRODUCT(U18:W18,'The Portfolio'!$F$129:$H$129)</f>
        <v>0.10875</v>
      </c>
      <c r="Z18" s="141"/>
      <c r="AA18" s="142"/>
      <c r="AB18" s="143"/>
      <c r="AC18" s="144"/>
      <c r="AD18" s="145"/>
    </row>
    <row r="19" s="101" customFormat="true" ht="15" hidden="false" customHeight="false" outlineLevel="0" collapsed="false">
      <c r="B19" s="146"/>
      <c r="C19" s="147"/>
      <c r="D19" s="147"/>
      <c r="E19" s="147"/>
      <c r="F19" s="148"/>
      <c r="G19" s="96"/>
      <c r="H19" s="117" t="n">
        <f aca="false">SUM(I19:K19)</f>
        <v>1</v>
      </c>
      <c r="I19" s="118" t="n">
        <v>0.2</v>
      </c>
      <c r="J19" s="118" t="n">
        <v>0.4</v>
      </c>
      <c r="K19" s="118" t="n">
        <v>0.4</v>
      </c>
      <c r="L19" s="119" t="n">
        <f aca="false">SUMPRODUCT(I19:K19,'The Portfolio'!$F$129:$H$129)</f>
        <v>0.078</v>
      </c>
      <c r="N19" s="117" t="n">
        <f aca="false">SUM(O19:Q19)</f>
        <v>1</v>
      </c>
      <c r="O19" s="118" t="n">
        <v>0.5</v>
      </c>
      <c r="P19" s="118" t="n">
        <v>0.25</v>
      </c>
      <c r="Q19" s="118" t="n">
        <v>0.25</v>
      </c>
      <c r="R19" s="119" t="n">
        <f aca="false">SUMPRODUCT(O19:Q19,'The Portfolio'!$F$129:$H$129)</f>
        <v>0.09375</v>
      </c>
      <c r="T19" s="132" t="n">
        <f aca="false">SUM(U19:W19)</f>
        <v>1</v>
      </c>
      <c r="U19" s="133" t="n">
        <v>0.8</v>
      </c>
      <c r="V19" s="118" t="n">
        <v>0.15</v>
      </c>
      <c r="W19" s="134" t="n">
        <v>0.05</v>
      </c>
      <c r="X19" s="135" t="n">
        <f aca="false">SUMPRODUCT(U19:W19,'The Portfolio'!$F$129:$H$129)</f>
        <v>0.11075</v>
      </c>
      <c r="Z19" s="141"/>
      <c r="AA19" s="142"/>
      <c r="AB19" s="143"/>
      <c r="AC19" s="144"/>
      <c r="AD19" s="145"/>
    </row>
    <row r="20" s="101" customFormat="true" ht="15" hidden="false" customHeight="false" outlineLevel="0" collapsed="false">
      <c r="B20" s="146"/>
      <c r="C20" s="147"/>
      <c r="D20" s="147"/>
      <c r="E20" s="147"/>
      <c r="F20" s="148"/>
      <c r="G20" s="96"/>
      <c r="H20" s="117" t="n">
        <f aca="false">SUM(I20:K20)</f>
        <v>1</v>
      </c>
      <c r="I20" s="118" t="n">
        <v>0.25</v>
      </c>
      <c r="J20" s="118" t="n">
        <v>0.35</v>
      </c>
      <c r="K20" s="118" t="n">
        <v>0.4</v>
      </c>
      <c r="L20" s="119" t="n">
        <f aca="false">SUMPRODUCT(I20:K20,'The Portfolio'!$F$129:$H$129)</f>
        <v>0.08</v>
      </c>
      <c r="N20" s="117" t="n">
        <f aca="false">SUM(O20:Q20)</f>
        <v>1</v>
      </c>
      <c r="O20" s="118" t="n">
        <v>0.45</v>
      </c>
      <c r="P20" s="118" t="n">
        <v>0.35</v>
      </c>
      <c r="Q20" s="118" t="n">
        <v>0.2</v>
      </c>
      <c r="R20" s="119" t="n">
        <f aca="false">SUMPRODUCT(O20:Q20,'The Portfolio'!$F$129:$H$129)</f>
        <v>0.093</v>
      </c>
      <c r="S20" s="104"/>
      <c r="T20" s="132" t="n">
        <f aca="false">SUM(U20:W20)</f>
        <v>1</v>
      </c>
      <c r="U20" s="133" t="n">
        <v>0.75</v>
      </c>
      <c r="V20" s="118" t="n">
        <v>0.25</v>
      </c>
      <c r="W20" s="134" t="n">
        <v>0</v>
      </c>
      <c r="X20" s="135" t="n">
        <f aca="false">SUMPRODUCT(U20:W20,'The Portfolio'!$F$129:$H$129)</f>
        <v>0.11</v>
      </c>
      <c r="Z20" s="149"/>
      <c r="AA20" s="150"/>
      <c r="AB20" s="151"/>
      <c r="AC20" s="152"/>
      <c r="AD20" s="153"/>
    </row>
    <row r="21" s="101" customFormat="true" ht="15" hidden="false" customHeight="false" outlineLevel="0" collapsed="false">
      <c r="B21" s="146"/>
      <c r="C21" s="147"/>
      <c r="D21" s="147"/>
      <c r="E21" s="147"/>
      <c r="F21" s="148"/>
      <c r="G21" s="96"/>
      <c r="H21" s="117" t="n">
        <f aca="false">SUM(I21:K21)</f>
        <v>1</v>
      </c>
      <c r="I21" s="118" t="n">
        <v>0.1</v>
      </c>
      <c r="J21" s="118" t="n">
        <v>0.55</v>
      </c>
      <c r="K21" s="118" t="n">
        <v>0.35</v>
      </c>
      <c r="L21" s="119" t="n">
        <f aca="false">SUMPRODUCT(I21:K21,'The Portfolio'!$F$129:$H$129)</f>
        <v>0.07525</v>
      </c>
      <c r="N21" s="117" t="n">
        <f aca="false">SUM(O21:Q21)</f>
        <v>1</v>
      </c>
      <c r="O21" s="118" t="n">
        <v>0.5</v>
      </c>
      <c r="P21" s="118" t="n">
        <v>0.3</v>
      </c>
      <c r="Q21" s="118" t="n">
        <v>0.2</v>
      </c>
      <c r="R21" s="119" t="n">
        <f aca="false">SUMPRODUCT(O21:Q21,'The Portfolio'!$F$129:$H$129)</f>
        <v>0.095</v>
      </c>
      <c r="S21" s="104"/>
      <c r="T21" s="132" t="n">
        <f aca="false">SUM(U21:W21)</f>
        <v>1</v>
      </c>
      <c r="U21" s="133" t="n">
        <v>0.8</v>
      </c>
      <c r="V21" s="118" t="n">
        <v>0.2</v>
      </c>
      <c r="W21" s="134" t="n">
        <v>0</v>
      </c>
      <c r="X21" s="135" t="n">
        <f aca="false">SUMPRODUCT(U21:W21,'The Portfolio'!$F$129:$H$129)</f>
        <v>0.112</v>
      </c>
      <c r="Z21" s="149"/>
      <c r="AA21" s="150"/>
      <c r="AB21" s="151"/>
      <c r="AC21" s="152"/>
      <c r="AD21" s="153"/>
    </row>
    <row r="22" s="101" customFormat="true" ht="15" hidden="false" customHeight="false" outlineLevel="0" collapsed="false">
      <c r="B22" s="154"/>
      <c r="C22" s="155"/>
      <c r="D22" s="155"/>
      <c r="E22" s="155"/>
      <c r="F22" s="156"/>
      <c r="G22" s="96"/>
      <c r="H22" s="117" t="n">
        <f aca="false">SUM(I22:K22)</f>
        <v>1</v>
      </c>
      <c r="I22" s="118" t="n">
        <v>0.15</v>
      </c>
      <c r="J22" s="118" t="n">
        <v>0.5</v>
      </c>
      <c r="K22" s="118" t="n">
        <v>0.35</v>
      </c>
      <c r="L22" s="119" t="n">
        <f aca="false">SUMPRODUCT(I22:K22,'The Portfolio'!$F$129:$H$129)</f>
        <v>0.07725</v>
      </c>
      <c r="N22" s="117" t="n">
        <f aca="false">SUM(O22:Q22)</f>
        <v>1</v>
      </c>
      <c r="O22" s="118" t="n">
        <v>0.55</v>
      </c>
      <c r="P22" s="118" t="n">
        <v>0.25</v>
      </c>
      <c r="Q22" s="118" t="n">
        <v>0.2</v>
      </c>
      <c r="R22" s="119" t="n">
        <f aca="false">SUMPRODUCT(O22:Q22,'The Portfolio'!$F$129:$H$129)</f>
        <v>0.097</v>
      </c>
      <c r="T22" s="132" t="n">
        <f aca="false">SUM(U22:W22)</f>
        <v>1</v>
      </c>
      <c r="U22" s="133" t="n">
        <v>0.85</v>
      </c>
      <c r="V22" s="118" t="n">
        <v>0.15</v>
      </c>
      <c r="W22" s="134" t="n">
        <v>0</v>
      </c>
      <c r="X22" s="135" t="n">
        <f aca="false">SUMPRODUCT(U22:W22,'The Portfolio'!$F$129:$H$129)</f>
        <v>0.114</v>
      </c>
      <c r="Z22" s="149"/>
      <c r="AA22" s="150"/>
      <c r="AB22" s="151"/>
      <c r="AC22" s="152"/>
      <c r="AD22" s="153"/>
    </row>
    <row r="23" s="101" customFormat="true" ht="15" hidden="false" customHeight="false" outlineLevel="0" collapsed="false">
      <c r="B23" s="154"/>
      <c r="C23" s="155"/>
      <c r="D23" s="155"/>
      <c r="E23" s="155"/>
      <c r="F23" s="156"/>
      <c r="G23" s="96"/>
      <c r="H23" s="117" t="n">
        <f aca="false">SUM(I23:K23)</f>
        <v>1</v>
      </c>
      <c r="I23" s="118" t="n">
        <v>0.2</v>
      </c>
      <c r="J23" s="157" t="n">
        <v>0.45</v>
      </c>
      <c r="K23" s="118" t="n">
        <v>0.35</v>
      </c>
      <c r="L23" s="119" t="n">
        <f aca="false">SUMPRODUCT(I23:K23,'The Portfolio'!$F$129:$H$129)</f>
        <v>0.07925</v>
      </c>
      <c r="N23" s="158" t="n">
        <f aca="false">SUM(O23:Q23)</f>
        <v>1</v>
      </c>
      <c r="O23" s="157" t="n">
        <v>0.5</v>
      </c>
      <c r="P23" s="118" t="n">
        <v>0.35</v>
      </c>
      <c r="Q23" s="157" t="n">
        <v>0.15</v>
      </c>
      <c r="R23" s="119" t="n">
        <f aca="false">SUMPRODUCT(O23:Q23,'The Portfolio'!$F$129:$H$129)</f>
        <v>0.09625</v>
      </c>
      <c r="T23" s="159"/>
      <c r="U23" s="160"/>
      <c r="V23" s="118"/>
      <c r="W23" s="161"/>
      <c r="X23" s="135"/>
      <c r="Z23" s="149"/>
      <c r="AA23" s="150"/>
      <c r="AB23" s="151"/>
      <c r="AC23" s="152"/>
      <c r="AD23" s="153"/>
    </row>
    <row r="24" s="101" customFormat="true" ht="15" hidden="false" customHeight="false" outlineLevel="0" collapsed="false">
      <c r="B24" s="154"/>
      <c r="C24" s="155"/>
      <c r="D24" s="155"/>
      <c r="E24" s="155"/>
      <c r="F24" s="156"/>
      <c r="G24" s="96"/>
      <c r="H24" s="117" t="n">
        <f aca="false">SUM(I24:K24)</f>
        <v>1</v>
      </c>
      <c r="I24" s="118" t="n">
        <v>0.25</v>
      </c>
      <c r="J24" s="157" t="n">
        <v>0.4</v>
      </c>
      <c r="K24" s="118" t="n">
        <v>0.35</v>
      </c>
      <c r="L24" s="119" t="n">
        <f aca="false">SUMPRODUCT(I24:K24,'The Portfolio'!$F$129:$H$129)</f>
        <v>0.08125</v>
      </c>
      <c r="N24" s="158" t="n">
        <f aca="false">SUM(O24:Q24)</f>
        <v>1</v>
      </c>
      <c r="O24" s="157" t="n">
        <v>0.55</v>
      </c>
      <c r="P24" s="118" t="n">
        <v>0.3</v>
      </c>
      <c r="Q24" s="157" t="n">
        <v>0.15</v>
      </c>
      <c r="R24" s="119" t="n">
        <f aca="false">SUMPRODUCT(O24:Q24,'The Portfolio'!$F$129:$H$129)</f>
        <v>0.09825</v>
      </c>
      <c r="T24" s="159"/>
      <c r="U24" s="160"/>
      <c r="V24" s="118"/>
      <c r="W24" s="161"/>
      <c r="X24" s="135"/>
      <c r="Z24" s="149"/>
      <c r="AA24" s="150"/>
      <c r="AB24" s="151"/>
      <c r="AC24" s="152"/>
      <c r="AD24" s="153"/>
    </row>
    <row r="25" s="101" customFormat="true" ht="15.75" hidden="false" customHeight="false" outlineLevel="0" collapsed="false">
      <c r="B25" s="162"/>
      <c r="C25" s="163"/>
      <c r="D25" s="163"/>
      <c r="E25" s="163"/>
      <c r="F25" s="164"/>
      <c r="G25" s="96"/>
      <c r="H25" s="165" t="n">
        <f aca="false">SUM(I25:K25)</f>
        <v>1</v>
      </c>
      <c r="I25" s="166" t="n">
        <v>0.3</v>
      </c>
      <c r="J25" s="167" t="n">
        <v>0.35</v>
      </c>
      <c r="K25" s="167" t="n">
        <v>0.35</v>
      </c>
      <c r="L25" s="168" t="n">
        <f aca="false">SUMPRODUCT(I25:K25,'The Portfolio'!$F$129:$H$129)</f>
        <v>0.08325</v>
      </c>
      <c r="N25" s="169" t="n">
        <f aca="false">SUM(O25:Q25)</f>
        <v>1</v>
      </c>
      <c r="O25" s="166" t="n">
        <v>0.6</v>
      </c>
      <c r="P25" s="167" t="n">
        <v>0.25</v>
      </c>
      <c r="Q25" s="166" t="n">
        <v>0.15</v>
      </c>
      <c r="R25" s="168" t="n">
        <f aca="false">SUMPRODUCT(O25:Q25,'The Portfolio'!$F$129:$H$129)</f>
        <v>0.10025</v>
      </c>
      <c r="T25" s="170"/>
      <c r="U25" s="171"/>
      <c r="V25" s="167"/>
      <c r="W25" s="172"/>
      <c r="X25" s="173"/>
      <c r="Z25" s="174"/>
      <c r="AA25" s="175"/>
      <c r="AB25" s="176"/>
      <c r="AC25" s="177"/>
      <c r="AD25" s="178"/>
      <c r="AE25" s="179"/>
    </row>
    <row r="26" s="101" customFormat="true" ht="15.75" hidden="false" customHeight="false" outlineLevel="0" collapsed="false">
      <c r="A26" s="96"/>
      <c r="H26" s="100"/>
      <c r="J26" s="104"/>
      <c r="K26" s="104"/>
      <c r="L26" s="180"/>
    </row>
    <row r="27" s="101" customFormat="true" ht="15" hidden="false" customHeight="false" outlineLevel="0" collapsed="false">
      <c r="A27" s="96"/>
      <c r="E27" s="181" t="s">
        <v>145</v>
      </c>
      <c r="F27" s="182" t="n">
        <f aca="false">MIN(F11:F17)</f>
        <v>0.0625</v>
      </c>
      <c r="H27" s="100"/>
      <c r="J27" s="104"/>
      <c r="K27" s="181" t="s">
        <v>145</v>
      </c>
      <c r="L27" s="182" t="n">
        <f aca="false">MIN(L11:L25)</f>
        <v>0.06875</v>
      </c>
      <c r="Q27" s="181" t="s">
        <v>145</v>
      </c>
      <c r="R27" s="182" t="n">
        <f aca="false">MIN(R11:R25)</f>
        <v>0.08325</v>
      </c>
      <c r="W27" s="181" t="s">
        <v>145</v>
      </c>
      <c r="X27" s="182" t="n">
        <f aca="false">MIN(X11:X22)</f>
        <v>0.10025</v>
      </c>
      <c r="AC27" s="181" t="s">
        <v>145</v>
      </c>
      <c r="AD27" s="182" t="n">
        <f aca="false">MIN(AD11:AD16)</f>
        <v>0.11275</v>
      </c>
    </row>
    <row r="28" s="101" customFormat="true" ht="15.75" hidden="false" customHeight="false" outlineLevel="0" collapsed="false">
      <c r="A28" s="96"/>
      <c r="E28" s="183" t="s">
        <v>146</v>
      </c>
      <c r="F28" s="184" t="n">
        <f aca="false">MAX(F11:F17)</f>
        <v>0.07</v>
      </c>
      <c r="H28" s="100"/>
      <c r="J28" s="104"/>
      <c r="K28" s="183" t="s">
        <v>146</v>
      </c>
      <c r="L28" s="184" t="n">
        <f aca="false">MAX(L11:L25)</f>
        <v>0.08325</v>
      </c>
      <c r="Q28" s="183" t="s">
        <v>146</v>
      </c>
      <c r="R28" s="184" t="n">
        <f aca="false">MAX(R11:R25)</f>
        <v>0.10025</v>
      </c>
      <c r="W28" s="183" t="s">
        <v>146</v>
      </c>
      <c r="X28" s="184" t="n">
        <f aca="false">MAX(X11:X25)</f>
        <v>0.114</v>
      </c>
      <c r="AC28" s="183" t="s">
        <v>146</v>
      </c>
      <c r="AD28" s="184" t="n">
        <f aca="false">MAX(AD11:AD16)</f>
        <v>0.12</v>
      </c>
    </row>
    <row r="29" s="101" customFormat="true" ht="15" hidden="false" customHeight="false" outlineLevel="0" collapsed="false">
      <c r="A29" s="96"/>
      <c r="H29" s="100"/>
      <c r="J29" s="104"/>
      <c r="K29" s="104"/>
      <c r="L29" s="180"/>
    </row>
    <row r="32" customFormat="false" ht="15.75" hidden="false" customHeight="false" outlineLevel="0" collapsed="false"/>
    <row r="33" customFormat="false" ht="15.75" hidden="false" customHeight="true" outlineLevel="0" collapsed="false">
      <c r="B33" s="185" t="s">
        <v>118</v>
      </c>
      <c r="C33" s="26" t="s">
        <v>141</v>
      </c>
      <c r="D33" s="26"/>
      <c r="E33" s="27" t="s">
        <v>142</v>
      </c>
      <c r="F33" s="27"/>
      <c r="G33" s="26" t="s">
        <v>143</v>
      </c>
      <c r="H33" s="26"/>
      <c r="I33" s="28" t="s">
        <v>144</v>
      </c>
      <c r="J33" s="28"/>
    </row>
    <row r="34" customFormat="false" ht="15.75" hidden="false" customHeight="false" outlineLevel="0" collapsed="false">
      <c r="B34" s="185"/>
      <c r="C34" s="186" t="s">
        <v>145</v>
      </c>
      <c r="D34" s="53" t="s">
        <v>146</v>
      </c>
      <c r="E34" s="51" t="s">
        <v>145</v>
      </c>
      <c r="F34" s="187" t="s">
        <v>146</v>
      </c>
      <c r="G34" s="186" t="s">
        <v>145</v>
      </c>
      <c r="H34" s="53" t="s">
        <v>146</v>
      </c>
      <c r="I34" s="51" t="s">
        <v>145</v>
      </c>
      <c r="J34" s="53" t="s">
        <v>146</v>
      </c>
    </row>
    <row r="35" customFormat="false" ht="15" hidden="false" customHeight="false" outlineLevel="0" collapsed="false">
      <c r="B35" s="188" t="s">
        <v>122</v>
      </c>
      <c r="C35" s="189" t="n">
        <v>0</v>
      </c>
      <c r="D35" s="190" t="n">
        <v>0</v>
      </c>
      <c r="E35" s="191" t="n">
        <v>0.3</v>
      </c>
      <c r="F35" s="192" t="n">
        <v>0.6</v>
      </c>
      <c r="G35" s="189" t="n">
        <v>0.4</v>
      </c>
      <c r="H35" s="190" t="n">
        <v>0.7</v>
      </c>
      <c r="I35" s="191" t="n">
        <f aca="false">Workings!F27</f>
        <v>0.0625</v>
      </c>
      <c r="J35" s="190" t="n">
        <f aca="false">Workings!F28</f>
        <v>0.07</v>
      </c>
    </row>
    <row r="36" customFormat="false" ht="15" hidden="false" customHeight="false" outlineLevel="0" collapsed="false">
      <c r="B36" s="193" t="s">
        <v>123</v>
      </c>
      <c r="C36" s="194" t="n">
        <v>0</v>
      </c>
      <c r="D36" s="195" t="n">
        <v>0.35</v>
      </c>
      <c r="E36" s="196" t="n">
        <v>0.5</v>
      </c>
      <c r="F36" s="197" t="n">
        <v>0.7</v>
      </c>
      <c r="G36" s="194" t="n">
        <v>0.15</v>
      </c>
      <c r="H36" s="195" t="n">
        <v>0.3</v>
      </c>
      <c r="I36" s="196" t="n">
        <f aca="false">+Workings!L27</f>
        <v>0.06875</v>
      </c>
      <c r="J36" s="195" t="n">
        <f aca="false">Workings!L28</f>
        <v>0.08325</v>
      </c>
    </row>
    <row r="37" customFormat="false" ht="15" hidden="false" customHeight="false" outlineLevel="0" collapsed="false">
      <c r="B37" s="193" t="s">
        <v>127</v>
      </c>
      <c r="C37" s="194" t="n">
        <v>0.4</v>
      </c>
      <c r="D37" s="195" t="n">
        <v>0.6</v>
      </c>
      <c r="E37" s="196" t="n">
        <v>0.3</v>
      </c>
      <c r="F37" s="197" t="n">
        <v>0.4</v>
      </c>
      <c r="G37" s="194" t="n">
        <v>0.1</v>
      </c>
      <c r="H37" s="195" t="n">
        <v>0.3</v>
      </c>
      <c r="I37" s="196" t="n">
        <f aca="false">+Workings!R27</f>
        <v>0.08325</v>
      </c>
      <c r="J37" s="195" t="n">
        <f aca="false">+Workings!R28</f>
        <v>0.10025</v>
      </c>
    </row>
    <row r="38" customFormat="false" ht="15" hidden="false" customHeight="false" outlineLevel="0" collapsed="false">
      <c r="B38" s="193" t="s">
        <v>131</v>
      </c>
      <c r="C38" s="194" t="n">
        <v>0.5</v>
      </c>
      <c r="D38" s="195" t="n">
        <v>0.8</v>
      </c>
      <c r="E38" s="196" t="n">
        <v>0.2</v>
      </c>
      <c r="F38" s="197" t="n">
        <v>0.4</v>
      </c>
      <c r="G38" s="194" t="n">
        <v>0</v>
      </c>
      <c r="H38" s="195" t="n">
        <v>0.1</v>
      </c>
      <c r="I38" s="196" t="n">
        <f aca="false">+Workings!X27</f>
        <v>0.10025</v>
      </c>
      <c r="J38" s="195" t="n">
        <f aca="false">+Workings!X28</f>
        <v>0.114</v>
      </c>
    </row>
    <row r="39" customFormat="false" ht="15.75" hidden="false" customHeight="false" outlineLevel="0" collapsed="false">
      <c r="B39" s="198" t="s">
        <v>135</v>
      </c>
      <c r="C39" s="199" t="n">
        <v>0.9</v>
      </c>
      <c r="D39" s="200" t="n">
        <v>1</v>
      </c>
      <c r="E39" s="201" t="n">
        <v>0</v>
      </c>
      <c r="F39" s="202" t="n">
        <v>0</v>
      </c>
      <c r="G39" s="199" t="n">
        <v>0</v>
      </c>
      <c r="H39" s="200" t="n">
        <v>0.1</v>
      </c>
      <c r="I39" s="201" t="n">
        <f aca="false">+Workings!AD27</f>
        <v>0.11275</v>
      </c>
      <c r="J39" s="200" t="n">
        <f aca="false">+Workings!AD28</f>
        <v>0.12</v>
      </c>
    </row>
  </sheetData>
  <mergeCells count="10">
    <mergeCell ref="B9:F9"/>
    <mergeCell ref="H9:L9"/>
    <mergeCell ref="N9:R9"/>
    <mergeCell ref="T9:X9"/>
    <mergeCell ref="Z9:AD9"/>
    <mergeCell ref="B33:B34"/>
    <mergeCell ref="C33:D33"/>
    <mergeCell ref="E33:F33"/>
    <mergeCell ref="G33:H33"/>
    <mergeCell ref="I33:J3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LibreOffice/6.1.4.2$Windows_X86_64 LibreOffice_project/9d0f32d1f0b509096fd65e0d4bec26ddd1938fd3</Application>
  <Company>Home</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2017-01-16T11:47:23Z</dcterms:created>
  <dc:creator>Tivesh Shah</dc:creator>
  <dc:description/>
  <dc:language>en-IN</dc:language>
  <cp:lastModifiedBy/>
  <dcterms:modified xsi:type="dcterms:W3CDTF">2020-07-13T19:53:20Z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Home</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